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houdoukikin-my.sharepoint.com/personal/s_nagata_houdoukikin_onmicrosoft_com/Documents/デスクトップ/帳票改訂/20250717/切替後/"/>
    </mc:Choice>
  </mc:AlternateContent>
  <xr:revisionPtr revIDLastSave="142" documentId="13_ncr:1_{010FB16C-C4CB-403F-A71C-BB061275EB40}" xr6:coauthVersionLast="47" xr6:coauthVersionMax="47" xr10:uidLastSave="{E2BF4C6E-D86D-4B51-84D0-9A612052FA5A}"/>
  <workbookProtection workbookAlgorithmName="SHA-512" workbookHashValue="JGUaWuJpkpfez3nuEzG/ueAuqE4+LwEHbEr7zZ5VHxeOXz+H8VDo2INqLMvU7M51rHYNEkogxr4cd/hKehv6nw==" workbookSaltValue="s4qVP+o0i9Qo+1Gbs42ZKw==" workbookSpinCount="100000" lockStructure="1"/>
  <bookViews>
    <workbookView xWindow="-120" yWindow="-120" windowWidth="28110" windowHeight="16440" xr2:uid="{00000000-000D-0000-FFFF-FFFF00000000}"/>
  </bookViews>
  <sheets>
    <sheet name="作成要領" sheetId="12" r:id="rId1"/>
    <sheet name="入力" sheetId="1" r:id="rId2"/>
    <sheet name="印刷（通番1～4）" sheetId="7" r:id="rId3"/>
    <sheet name="印刷（通番5～8）" sheetId="8" r:id="rId4"/>
    <sheet name="印刷（通番9～12）" sheetId="9" r:id="rId5"/>
    <sheet name="印刷（通番13～16）" sheetId="10" r:id="rId6"/>
    <sheet name="印刷（通番17～20）" sheetId="11" r:id="rId7"/>
    <sheet name="標準報酬" sheetId="6" state="hidden" r:id="rId8"/>
  </sheets>
  <externalReferences>
    <externalReference r:id="rId9"/>
  </externalReferences>
  <definedNames>
    <definedName name="_xlnm.Print_Area" localSheetId="2">'印刷（通番1～4）'!$A$1:$AM$73</definedName>
    <definedName name="_xlnm.Print_Area" localSheetId="0">作成要領!$A$1:$AC$36</definedName>
    <definedName name="種別①">[1]リスト!$C$2:$C$4</definedName>
    <definedName name="制度区分①">[1]リスト!$A$2:$A$4</definedName>
    <definedName name="年号①">[1]リスト!$E$2:$E$3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2" i="11" l="1"/>
  <c r="I70" i="11"/>
  <c r="I68" i="11"/>
  <c r="I66" i="11"/>
  <c r="I72" i="10"/>
  <c r="I70" i="10"/>
  <c r="I68" i="10"/>
  <c r="I66" i="10"/>
  <c r="I72" i="9"/>
  <c r="I70" i="9"/>
  <c r="I68" i="9"/>
  <c r="I66" i="9"/>
  <c r="I72" i="8"/>
  <c r="I70" i="8"/>
  <c r="I68" i="8"/>
  <c r="I66" i="8"/>
  <c r="I72" i="7"/>
  <c r="AB72" i="11"/>
  <c r="AB70" i="11"/>
  <c r="Y66" i="11"/>
  <c r="AB72" i="10"/>
  <c r="AB70" i="10"/>
  <c r="Y66" i="10"/>
  <c r="AB72" i="9"/>
  <c r="AB70" i="9"/>
  <c r="Y66" i="9"/>
  <c r="AB72" i="8"/>
  <c r="AB70" i="8"/>
  <c r="Y66" i="8"/>
  <c r="AC54" i="11"/>
  <c r="AC41" i="11"/>
  <c r="AC15" i="11"/>
  <c r="AC54" i="10"/>
  <c r="AC41" i="10"/>
  <c r="AC28" i="10"/>
  <c r="AC15" i="10"/>
  <c r="AC54" i="9"/>
  <c r="AC41" i="9"/>
  <c r="AC28" i="9"/>
  <c r="AK15" i="9"/>
  <c r="AJ15" i="9"/>
  <c r="AI15" i="9"/>
  <c r="AH15" i="9"/>
  <c r="AG15" i="9"/>
  <c r="AF15" i="9"/>
  <c r="AC15" i="9"/>
  <c r="AE58" i="11"/>
  <c r="AD58" i="11"/>
  <c r="AC58" i="11"/>
  <c r="AE57" i="11"/>
  <c r="AD57" i="11"/>
  <c r="AC57" i="11"/>
  <c r="AE56" i="11"/>
  <c r="AD56" i="11"/>
  <c r="AC56" i="11"/>
  <c r="AE55" i="11"/>
  <c r="AD55" i="11"/>
  <c r="AC55" i="11"/>
  <c r="AE54" i="11"/>
  <c r="AD54" i="11"/>
  <c r="AE45" i="11"/>
  <c r="AD45" i="11"/>
  <c r="AC45" i="11"/>
  <c r="AE44" i="11"/>
  <c r="AD44" i="11"/>
  <c r="AC44" i="11"/>
  <c r="AE43" i="11"/>
  <c r="AD43" i="11"/>
  <c r="AC43" i="11"/>
  <c r="AE42" i="11"/>
  <c r="AD42" i="11"/>
  <c r="AC42" i="11"/>
  <c r="AE41" i="11"/>
  <c r="AD41" i="11"/>
  <c r="AE32" i="11"/>
  <c r="AD32" i="11"/>
  <c r="AC32" i="11"/>
  <c r="AE31" i="11"/>
  <c r="AD31" i="11"/>
  <c r="AC31" i="11"/>
  <c r="AE30" i="11"/>
  <c r="AD30" i="11"/>
  <c r="AC30" i="11"/>
  <c r="AE29" i="11"/>
  <c r="AD29" i="11"/>
  <c r="AC29" i="11"/>
  <c r="AE28" i="11"/>
  <c r="AD28" i="11"/>
  <c r="AC28" i="11"/>
  <c r="AE19" i="11"/>
  <c r="AD19" i="11"/>
  <c r="AC19" i="11"/>
  <c r="AE18" i="11"/>
  <c r="AD18" i="11"/>
  <c r="AC18" i="11"/>
  <c r="AE17" i="11"/>
  <c r="AD17" i="11"/>
  <c r="AC17" i="11"/>
  <c r="AE16" i="11"/>
  <c r="AD16" i="11"/>
  <c r="AC16" i="11"/>
  <c r="AE15" i="11"/>
  <c r="AD15" i="11"/>
  <c r="AE58" i="10"/>
  <c r="AD58" i="10"/>
  <c r="AC58" i="10"/>
  <c r="AE57" i="10"/>
  <c r="AD57" i="10"/>
  <c r="AC57" i="10"/>
  <c r="AE56" i="10"/>
  <c r="AD56" i="10"/>
  <c r="AC56" i="10"/>
  <c r="AE55" i="10"/>
  <c r="AD55" i="10"/>
  <c r="AC55" i="10"/>
  <c r="AE54" i="10"/>
  <c r="AD54" i="10"/>
  <c r="AE45" i="10"/>
  <c r="AD45" i="10"/>
  <c r="AC45" i="10"/>
  <c r="AE44" i="10"/>
  <c r="AD44" i="10"/>
  <c r="AC44" i="10"/>
  <c r="AE43" i="10"/>
  <c r="AD43" i="10"/>
  <c r="AC43" i="10"/>
  <c r="AE42" i="10"/>
  <c r="AD42" i="10"/>
  <c r="AC42" i="10"/>
  <c r="AE41" i="10"/>
  <c r="AD41" i="10"/>
  <c r="AE32" i="10"/>
  <c r="AD32" i="10"/>
  <c r="AC32" i="10"/>
  <c r="AE31" i="10"/>
  <c r="AD31" i="10"/>
  <c r="AC31" i="10"/>
  <c r="AE30" i="10"/>
  <c r="AD30" i="10"/>
  <c r="AC30" i="10"/>
  <c r="AE29" i="10"/>
  <c r="AD29" i="10"/>
  <c r="AC29" i="10"/>
  <c r="AE28" i="10"/>
  <c r="AD28" i="10"/>
  <c r="AE19" i="10"/>
  <c r="AD19" i="10"/>
  <c r="AC19" i="10"/>
  <c r="AE18" i="10"/>
  <c r="AD18" i="10"/>
  <c r="AC18" i="10"/>
  <c r="AE17" i="10"/>
  <c r="AD17" i="10"/>
  <c r="AC17" i="10"/>
  <c r="AE16" i="10"/>
  <c r="AD16" i="10"/>
  <c r="AC16" i="10"/>
  <c r="AE15" i="10"/>
  <c r="AD15" i="10"/>
  <c r="AE58" i="9"/>
  <c r="AD58" i="9"/>
  <c r="AC58" i="9"/>
  <c r="AE57" i="9"/>
  <c r="AD57" i="9"/>
  <c r="AC57" i="9"/>
  <c r="AE56" i="9"/>
  <c r="AD56" i="9"/>
  <c r="AC56" i="9"/>
  <c r="AE55" i="9"/>
  <c r="AD55" i="9"/>
  <c r="AC55" i="9"/>
  <c r="AE54" i="9"/>
  <c r="AD54" i="9"/>
  <c r="AE45" i="9"/>
  <c r="AD45" i="9"/>
  <c r="AC45" i="9"/>
  <c r="AE44" i="9"/>
  <c r="AD44" i="9"/>
  <c r="AC44" i="9"/>
  <c r="AE43" i="9"/>
  <c r="AD43" i="9"/>
  <c r="AC43" i="9"/>
  <c r="AE42" i="9"/>
  <c r="AD42" i="9"/>
  <c r="AC42" i="9"/>
  <c r="AE41" i="9"/>
  <c r="AD41" i="9"/>
  <c r="AE32" i="9"/>
  <c r="AD32" i="9"/>
  <c r="AC32" i="9"/>
  <c r="AE31" i="9"/>
  <c r="AD31" i="9"/>
  <c r="AC31" i="9"/>
  <c r="AE30" i="9"/>
  <c r="AD30" i="9"/>
  <c r="AC30" i="9"/>
  <c r="AE29" i="9"/>
  <c r="AD29" i="9"/>
  <c r="AC29" i="9"/>
  <c r="AE28" i="9"/>
  <c r="AD28" i="9"/>
  <c r="AE19" i="9"/>
  <c r="AD19" i="9"/>
  <c r="AC19" i="9"/>
  <c r="AE18" i="9"/>
  <c r="AD18" i="9"/>
  <c r="AC18" i="9"/>
  <c r="AE17" i="9"/>
  <c r="AD17" i="9"/>
  <c r="AC17" i="9"/>
  <c r="AE16" i="9"/>
  <c r="AD16" i="9"/>
  <c r="AC16" i="9"/>
  <c r="AE15" i="9"/>
  <c r="AD15" i="9"/>
  <c r="AC54" i="8"/>
  <c r="AC41" i="8"/>
  <c r="AC28" i="8"/>
  <c r="AE58" i="8"/>
  <c r="AD58" i="8"/>
  <c r="AC58" i="8"/>
  <c r="AE57" i="8"/>
  <c r="AD57" i="8"/>
  <c r="AC57" i="8"/>
  <c r="AE56" i="8"/>
  <c r="AD56" i="8"/>
  <c r="AC56" i="8"/>
  <c r="AE55" i="8"/>
  <c r="AD55" i="8"/>
  <c r="AC55" i="8"/>
  <c r="AE54" i="8"/>
  <c r="AD54" i="8"/>
  <c r="AE45" i="8"/>
  <c r="AD45" i="8"/>
  <c r="AC45" i="8"/>
  <c r="AE44" i="8"/>
  <c r="AD44" i="8"/>
  <c r="AC44" i="8"/>
  <c r="AE43" i="8"/>
  <c r="AD43" i="8"/>
  <c r="AC43" i="8"/>
  <c r="AE42" i="8"/>
  <c r="AD42" i="8"/>
  <c r="AC42" i="8"/>
  <c r="AE41" i="8"/>
  <c r="AD41" i="8"/>
  <c r="AE32" i="8"/>
  <c r="AD32" i="8"/>
  <c r="AC32" i="8"/>
  <c r="AE31" i="8"/>
  <c r="AD31" i="8"/>
  <c r="AC31" i="8"/>
  <c r="AE30" i="8"/>
  <c r="AD30" i="8"/>
  <c r="AC30" i="8"/>
  <c r="AE29" i="8"/>
  <c r="AD29" i="8"/>
  <c r="AC29" i="8"/>
  <c r="AE28" i="8"/>
  <c r="AD28" i="8"/>
  <c r="AC15" i="8"/>
  <c r="AE19" i="8"/>
  <c r="AD19" i="8"/>
  <c r="AC19" i="8"/>
  <c r="AE18" i="8"/>
  <c r="AD18" i="8"/>
  <c r="AC18" i="8"/>
  <c r="AE17" i="8"/>
  <c r="AD17" i="8"/>
  <c r="AC17" i="8"/>
  <c r="AE16" i="8"/>
  <c r="AD16" i="8"/>
  <c r="AC16" i="8"/>
  <c r="AE15" i="8"/>
  <c r="AD15" i="8"/>
  <c r="R10" i="11"/>
  <c r="Q10" i="11"/>
  <c r="P10" i="11"/>
  <c r="O10" i="11"/>
  <c r="N10" i="11"/>
  <c r="R10" i="10"/>
  <c r="Q10" i="10"/>
  <c r="P10" i="10"/>
  <c r="O10" i="10"/>
  <c r="N10" i="10"/>
  <c r="R10" i="9"/>
  <c r="Q10" i="9"/>
  <c r="P10" i="9"/>
  <c r="O10" i="9"/>
  <c r="N10" i="9"/>
  <c r="R10" i="8"/>
  <c r="Q10" i="8"/>
  <c r="P10" i="8"/>
  <c r="O10" i="8"/>
  <c r="N10" i="8"/>
  <c r="AC54" i="7"/>
  <c r="AC41" i="7"/>
  <c r="AC28" i="7"/>
  <c r="AB72" i="7" l="1"/>
  <c r="AB70" i="7"/>
  <c r="D15" i="1"/>
  <c r="AC15" i="7"/>
  <c r="N10" i="7"/>
  <c r="O10" i="7"/>
  <c r="P10" i="7"/>
  <c r="Q10" i="7"/>
  <c r="R10" i="7"/>
  <c r="AK15" i="7"/>
  <c r="AJ15" i="7"/>
  <c r="AI15" i="7"/>
  <c r="AH15" i="7"/>
  <c r="AG15" i="7"/>
  <c r="AF15" i="7"/>
  <c r="G21" i="7"/>
  <c r="F21" i="7"/>
  <c r="E21" i="7"/>
  <c r="AK19" i="7"/>
  <c r="AJ19" i="7"/>
  <c r="AI19" i="7"/>
  <c r="AF19" i="7"/>
  <c r="AE19" i="7"/>
  <c r="AD19" i="7"/>
  <c r="AC19" i="7"/>
  <c r="AK18" i="7"/>
  <c r="AJ18" i="7"/>
  <c r="AI18" i="7"/>
  <c r="AF18" i="7"/>
  <c r="AE18" i="7"/>
  <c r="AD18" i="7"/>
  <c r="AC18" i="7"/>
  <c r="AK17" i="7"/>
  <c r="AJ17" i="7"/>
  <c r="AI17" i="7"/>
  <c r="AF17" i="7"/>
  <c r="AE17" i="7"/>
  <c r="AD17" i="7"/>
  <c r="AC17" i="7"/>
  <c r="AK16" i="7"/>
  <c r="AJ16" i="7"/>
  <c r="AI16" i="7"/>
  <c r="AF16" i="7"/>
  <c r="AE16" i="7"/>
  <c r="AD16" i="7"/>
  <c r="AC16" i="7"/>
  <c r="AE15" i="7"/>
  <c r="AD15" i="7"/>
  <c r="E28" i="7"/>
  <c r="F28" i="7"/>
  <c r="G28" i="7"/>
  <c r="H28" i="7"/>
  <c r="I28" i="7"/>
  <c r="J28" i="7"/>
  <c r="K28" i="7"/>
  <c r="L28" i="7"/>
  <c r="M28" i="7"/>
  <c r="N28" i="7"/>
  <c r="P28" i="7"/>
  <c r="W28" i="7"/>
  <c r="AD28" i="7"/>
  <c r="AE28" i="7"/>
  <c r="AF28" i="7"/>
  <c r="AG28" i="7"/>
  <c r="AH28" i="7"/>
  <c r="AI28" i="7"/>
  <c r="AJ28" i="7"/>
  <c r="AK28" i="7"/>
  <c r="AC29" i="7"/>
  <c r="AD29" i="7"/>
  <c r="AE29" i="7"/>
  <c r="AF29" i="7"/>
  <c r="AI29" i="7"/>
  <c r="AJ29" i="7"/>
  <c r="AK29" i="7"/>
  <c r="AC30" i="7"/>
  <c r="AD30" i="7"/>
  <c r="AE30" i="7"/>
  <c r="AF30" i="7"/>
  <c r="AI30" i="7"/>
  <c r="AJ30" i="7"/>
  <c r="AK30" i="7"/>
  <c r="AC31" i="7"/>
  <c r="AD31" i="7"/>
  <c r="AE31" i="7"/>
  <c r="AF31" i="7"/>
  <c r="AI31" i="7"/>
  <c r="AJ31" i="7"/>
  <c r="AK31" i="7"/>
  <c r="AC32" i="7"/>
  <c r="AD32" i="7"/>
  <c r="AE32" i="7"/>
  <c r="AF32" i="7"/>
  <c r="AI32" i="7"/>
  <c r="AJ32" i="7"/>
  <c r="AK32" i="7"/>
  <c r="E34" i="7"/>
  <c r="F34" i="7"/>
  <c r="G34" i="7"/>
  <c r="I70" i="7"/>
  <c r="AK54" i="11" l="1"/>
  <c r="AJ54" i="11"/>
  <c r="AI54" i="11"/>
  <c r="AH54" i="11"/>
  <c r="AG54" i="11"/>
  <c r="AF54" i="11"/>
  <c r="AK41" i="11"/>
  <c r="AJ41" i="11"/>
  <c r="AI41" i="11"/>
  <c r="AH41" i="11"/>
  <c r="AG41" i="11"/>
  <c r="AF41" i="11"/>
  <c r="AK28" i="11"/>
  <c r="AJ28" i="11"/>
  <c r="AI28" i="11"/>
  <c r="AH28" i="11"/>
  <c r="AG28" i="11"/>
  <c r="AF28" i="11"/>
  <c r="AK15" i="11"/>
  <c r="AJ15" i="11"/>
  <c r="AI15" i="11"/>
  <c r="AH15" i="11"/>
  <c r="AG15" i="11"/>
  <c r="AF15" i="11"/>
  <c r="AK54" i="10"/>
  <c r="AJ54" i="10"/>
  <c r="AI54" i="10"/>
  <c r="AH54" i="10"/>
  <c r="AG54" i="10"/>
  <c r="AF54" i="10"/>
  <c r="AK41" i="10"/>
  <c r="AJ41" i="10"/>
  <c r="AI41" i="10"/>
  <c r="AH41" i="10"/>
  <c r="AG41" i="10"/>
  <c r="AF41" i="10"/>
  <c r="AK28" i="10"/>
  <c r="AJ28" i="10"/>
  <c r="AI28" i="10"/>
  <c r="AH28" i="10"/>
  <c r="AG28" i="10"/>
  <c r="AF28" i="10"/>
  <c r="AK15" i="10"/>
  <c r="AJ15" i="10"/>
  <c r="AI15" i="10"/>
  <c r="AH15" i="10"/>
  <c r="AG15" i="10"/>
  <c r="AF15" i="10"/>
  <c r="AK54" i="9"/>
  <c r="AJ54" i="9"/>
  <c r="AI54" i="9"/>
  <c r="AH54" i="9"/>
  <c r="AG54" i="9"/>
  <c r="AF54" i="9"/>
  <c r="AK41" i="9"/>
  <c r="AJ41" i="9"/>
  <c r="AI41" i="9"/>
  <c r="AH41" i="9"/>
  <c r="AG41" i="9"/>
  <c r="AF41" i="9"/>
  <c r="AK28" i="9"/>
  <c r="AJ28" i="9"/>
  <c r="AI28" i="9"/>
  <c r="AH28" i="9"/>
  <c r="AG28" i="9"/>
  <c r="AF28" i="9"/>
  <c r="AK54" i="8"/>
  <c r="AJ54" i="8"/>
  <c r="AI54" i="8"/>
  <c r="AH54" i="8"/>
  <c r="AG54" i="8"/>
  <c r="AF54" i="8"/>
  <c r="AK41" i="8"/>
  <c r="AJ41" i="8"/>
  <c r="AI41" i="8"/>
  <c r="AH41" i="8"/>
  <c r="AG41" i="8"/>
  <c r="AF41" i="8"/>
  <c r="AK28" i="8"/>
  <c r="AJ28" i="8"/>
  <c r="AI28" i="8"/>
  <c r="AH28" i="8"/>
  <c r="AG28" i="8"/>
  <c r="AF28" i="8"/>
  <c r="AK15" i="8"/>
  <c r="AJ15" i="8"/>
  <c r="AI15" i="8"/>
  <c r="AH15" i="8"/>
  <c r="AG15" i="8"/>
  <c r="AF15" i="8"/>
  <c r="AK54" i="7"/>
  <c r="AJ54" i="7"/>
  <c r="AI54" i="7"/>
  <c r="AH54" i="7"/>
  <c r="AG54" i="7"/>
  <c r="AF54" i="7"/>
  <c r="AK41" i="7"/>
  <c r="AJ41" i="7"/>
  <c r="AI41" i="7"/>
  <c r="AH41" i="7"/>
  <c r="AG41" i="7"/>
  <c r="AF41" i="7"/>
  <c r="AK58" i="7"/>
  <c r="AJ58" i="7"/>
  <c r="AI58" i="7"/>
  <c r="AH58" i="7"/>
  <c r="AG58" i="7"/>
  <c r="AF58" i="7"/>
  <c r="AK57" i="7"/>
  <c r="AJ57" i="7"/>
  <c r="AI57" i="7"/>
  <c r="AH57" i="7"/>
  <c r="AG57" i="7"/>
  <c r="AF57" i="7"/>
  <c r="AK56" i="7"/>
  <c r="AJ56" i="7"/>
  <c r="AI56" i="7"/>
  <c r="AH56" i="7"/>
  <c r="AG56" i="7"/>
  <c r="AF56" i="7"/>
  <c r="AK55" i="7"/>
  <c r="AJ55" i="7"/>
  <c r="AI55" i="7"/>
  <c r="AH55" i="7"/>
  <c r="AG55" i="7"/>
  <c r="AF55" i="7"/>
  <c r="AK45" i="7"/>
  <c r="AJ45" i="7"/>
  <c r="AI45" i="7"/>
  <c r="AH45" i="7"/>
  <c r="AG45" i="7"/>
  <c r="AF45" i="7"/>
  <c r="AK44" i="7"/>
  <c r="AJ44" i="7"/>
  <c r="AI44" i="7"/>
  <c r="AH44" i="7"/>
  <c r="AG44" i="7"/>
  <c r="AF44" i="7"/>
  <c r="AK43" i="7"/>
  <c r="AJ43" i="7"/>
  <c r="AI43" i="7"/>
  <c r="AH43" i="7"/>
  <c r="AG43" i="7"/>
  <c r="AF43" i="7"/>
  <c r="AK42" i="7"/>
  <c r="AJ42" i="7"/>
  <c r="AI42" i="7"/>
  <c r="AH42" i="7"/>
  <c r="AG42" i="7"/>
  <c r="AF42" i="7"/>
  <c r="AE58" i="7"/>
  <c r="AD58" i="7"/>
  <c r="AC58" i="7"/>
  <c r="AE57" i="7"/>
  <c r="AD57" i="7"/>
  <c r="AC57" i="7"/>
  <c r="AE56" i="7"/>
  <c r="AD56" i="7"/>
  <c r="AC56" i="7"/>
  <c r="AE55" i="7"/>
  <c r="AD55" i="7"/>
  <c r="AC55" i="7"/>
  <c r="AE54" i="7"/>
  <c r="AD54" i="7"/>
  <c r="AE45" i="7"/>
  <c r="AD45" i="7"/>
  <c r="AC45" i="7"/>
  <c r="AE44" i="7"/>
  <c r="AD44" i="7"/>
  <c r="AC44" i="7"/>
  <c r="AE43" i="7"/>
  <c r="AD43" i="7"/>
  <c r="AC43" i="7"/>
  <c r="AE42" i="7"/>
  <c r="AD42" i="7"/>
  <c r="AC42" i="7"/>
  <c r="AE41" i="7"/>
  <c r="AD41" i="7"/>
  <c r="AK58" i="8" l="1"/>
  <c r="AJ58" i="8"/>
  <c r="AI58" i="8"/>
  <c r="AH58" i="8"/>
  <c r="AG58" i="8"/>
  <c r="AF58" i="8"/>
  <c r="AK57" i="8"/>
  <c r="AJ57" i="8"/>
  <c r="AI57" i="8"/>
  <c r="AH57" i="8"/>
  <c r="AG57" i="8"/>
  <c r="AF57" i="8"/>
  <c r="AK56" i="8"/>
  <c r="AJ56" i="8"/>
  <c r="AI56" i="8"/>
  <c r="AH56" i="8"/>
  <c r="AG56" i="8"/>
  <c r="AF56" i="8"/>
  <c r="AK55" i="8"/>
  <c r="AJ55" i="8"/>
  <c r="AI55" i="8"/>
  <c r="AH55" i="8"/>
  <c r="AG55" i="8"/>
  <c r="AF55" i="8"/>
  <c r="AK58" i="9"/>
  <c r="AJ58" i="9"/>
  <c r="AI58" i="9"/>
  <c r="AH58" i="9"/>
  <c r="AG58" i="9"/>
  <c r="AF58" i="9"/>
  <c r="AK57" i="9"/>
  <c r="AJ57" i="9"/>
  <c r="AI57" i="9"/>
  <c r="AH57" i="9"/>
  <c r="AG57" i="9"/>
  <c r="AF57" i="9"/>
  <c r="AK56" i="9"/>
  <c r="AJ56" i="9"/>
  <c r="AI56" i="9"/>
  <c r="AH56" i="9"/>
  <c r="AG56" i="9"/>
  <c r="AF56" i="9"/>
  <c r="AK55" i="9"/>
  <c r="AJ55" i="9"/>
  <c r="AI55" i="9"/>
  <c r="AH55" i="9"/>
  <c r="AG55" i="9"/>
  <c r="AF55" i="9"/>
  <c r="AK58" i="10"/>
  <c r="AJ58" i="10"/>
  <c r="AI58" i="10"/>
  <c r="AH58" i="10"/>
  <c r="AG58" i="10"/>
  <c r="AF58" i="10"/>
  <c r="AK57" i="10"/>
  <c r="AJ57" i="10"/>
  <c r="AI57" i="10"/>
  <c r="AH57" i="10"/>
  <c r="AG57" i="10"/>
  <c r="AF57" i="10"/>
  <c r="AK56" i="10"/>
  <c r="AJ56" i="10"/>
  <c r="AI56" i="10"/>
  <c r="AH56" i="10"/>
  <c r="AG56" i="10"/>
  <c r="AF56" i="10"/>
  <c r="AK55" i="10"/>
  <c r="AJ55" i="10"/>
  <c r="AI55" i="10"/>
  <c r="AH55" i="10"/>
  <c r="AG55" i="10"/>
  <c r="AF55" i="10"/>
  <c r="AK58" i="11"/>
  <c r="AJ58" i="11"/>
  <c r="AI58" i="11"/>
  <c r="AH58" i="11"/>
  <c r="AG58" i="11"/>
  <c r="AF58" i="11"/>
  <c r="AK57" i="11"/>
  <c r="AJ57" i="11"/>
  <c r="AI57" i="11"/>
  <c r="AH57" i="11"/>
  <c r="AG57" i="11"/>
  <c r="AF57" i="11"/>
  <c r="AK56" i="11"/>
  <c r="AJ56" i="11"/>
  <c r="AI56" i="11"/>
  <c r="AH56" i="11"/>
  <c r="AG56" i="11"/>
  <c r="AF56" i="11"/>
  <c r="AK55" i="11"/>
  <c r="AJ55" i="11"/>
  <c r="AI55" i="11"/>
  <c r="AH55" i="11"/>
  <c r="AG55" i="11"/>
  <c r="AF55" i="11"/>
  <c r="AK45" i="8"/>
  <c r="AJ45" i="8"/>
  <c r="AI45" i="8"/>
  <c r="AH45" i="8"/>
  <c r="AG45" i="8"/>
  <c r="AF45" i="8"/>
  <c r="AK44" i="8"/>
  <c r="AJ44" i="8"/>
  <c r="AI44" i="8"/>
  <c r="AH44" i="8"/>
  <c r="AG44" i="8"/>
  <c r="AF44" i="8"/>
  <c r="AK43" i="8"/>
  <c r="AJ43" i="8"/>
  <c r="AI43" i="8"/>
  <c r="AH43" i="8"/>
  <c r="AG43" i="8"/>
  <c r="AF43" i="8"/>
  <c r="AK42" i="8"/>
  <c r="AJ42" i="8"/>
  <c r="AI42" i="8"/>
  <c r="AH42" i="8"/>
  <c r="AG42" i="8"/>
  <c r="AF42" i="8"/>
  <c r="AK45" i="9"/>
  <c r="AJ45" i="9"/>
  <c r="AI45" i="9"/>
  <c r="AH45" i="9"/>
  <c r="AG45" i="9"/>
  <c r="AF45" i="9"/>
  <c r="AK44" i="9"/>
  <c r="AJ44" i="9"/>
  <c r="AI44" i="9"/>
  <c r="AH44" i="9"/>
  <c r="AG44" i="9"/>
  <c r="AF44" i="9"/>
  <c r="AK43" i="9"/>
  <c r="AJ43" i="9"/>
  <c r="AI43" i="9"/>
  <c r="AH43" i="9"/>
  <c r="AG43" i="9"/>
  <c r="AF43" i="9"/>
  <c r="AK42" i="9"/>
  <c r="AJ42" i="9"/>
  <c r="AI42" i="9"/>
  <c r="AH42" i="9"/>
  <c r="AG42" i="9"/>
  <c r="AF42" i="9"/>
  <c r="AK45" i="10"/>
  <c r="AJ45" i="10"/>
  <c r="AI45" i="10"/>
  <c r="AH45" i="10"/>
  <c r="AG45" i="10"/>
  <c r="AF45" i="10"/>
  <c r="AK44" i="10"/>
  <c r="AJ44" i="10"/>
  <c r="AI44" i="10"/>
  <c r="AH44" i="10"/>
  <c r="AG44" i="10"/>
  <c r="AF44" i="10"/>
  <c r="AK43" i="10"/>
  <c r="AJ43" i="10"/>
  <c r="AI43" i="10"/>
  <c r="AH43" i="10"/>
  <c r="AG43" i="10"/>
  <c r="AF43" i="10"/>
  <c r="AK42" i="10"/>
  <c r="AJ42" i="10"/>
  <c r="AI42" i="10"/>
  <c r="AH42" i="10"/>
  <c r="AG42" i="10"/>
  <c r="AF42" i="10"/>
  <c r="AK45" i="11"/>
  <c r="AJ45" i="11"/>
  <c r="AI45" i="11"/>
  <c r="AH45" i="11"/>
  <c r="AG45" i="11"/>
  <c r="AF45" i="11"/>
  <c r="AK44" i="11"/>
  <c r="AJ44" i="11"/>
  <c r="AI44" i="11"/>
  <c r="AH44" i="11"/>
  <c r="AG44" i="11"/>
  <c r="AF44" i="11"/>
  <c r="AK43" i="11"/>
  <c r="AJ43" i="11"/>
  <c r="AI43" i="11"/>
  <c r="AH43" i="11"/>
  <c r="AG43" i="11"/>
  <c r="AF43" i="11"/>
  <c r="AK42" i="11"/>
  <c r="AJ42" i="11"/>
  <c r="AI42" i="11"/>
  <c r="AH42" i="11"/>
  <c r="AG42" i="11"/>
  <c r="AF42" i="11"/>
  <c r="AK32" i="8"/>
  <c r="AJ32" i="8"/>
  <c r="AI32" i="8"/>
  <c r="AH32" i="8"/>
  <c r="AG32" i="8"/>
  <c r="AF32" i="8"/>
  <c r="AK31" i="8"/>
  <c r="AJ31" i="8"/>
  <c r="AI31" i="8"/>
  <c r="AH31" i="8"/>
  <c r="AG31" i="8"/>
  <c r="AF31" i="8"/>
  <c r="AK30" i="8"/>
  <c r="AJ30" i="8"/>
  <c r="AI30" i="8"/>
  <c r="AH30" i="8"/>
  <c r="AG30" i="8"/>
  <c r="AF30" i="8"/>
  <c r="AK29" i="8"/>
  <c r="AJ29" i="8"/>
  <c r="AI29" i="8"/>
  <c r="AH29" i="8"/>
  <c r="AG29" i="8"/>
  <c r="AF29" i="8"/>
  <c r="AK32" i="9"/>
  <c r="AJ32" i="9"/>
  <c r="AI32" i="9"/>
  <c r="AH32" i="9"/>
  <c r="AG32" i="9"/>
  <c r="AF32" i="9"/>
  <c r="AK31" i="9"/>
  <c r="AJ31" i="9"/>
  <c r="AI31" i="9"/>
  <c r="AH31" i="9"/>
  <c r="AG31" i="9"/>
  <c r="AF31" i="9"/>
  <c r="AK30" i="9"/>
  <c r="AJ30" i="9"/>
  <c r="AI30" i="9"/>
  <c r="AH30" i="9"/>
  <c r="AG30" i="9"/>
  <c r="AF30" i="9"/>
  <c r="AK29" i="9"/>
  <c r="AJ29" i="9"/>
  <c r="AI29" i="9"/>
  <c r="AH29" i="9"/>
  <c r="AG29" i="9"/>
  <c r="AF29" i="9"/>
  <c r="AK32" i="10"/>
  <c r="AJ32" i="10"/>
  <c r="AI32" i="10"/>
  <c r="AH32" i="10"/>
  <c r="AG32" i="10"/>
  <c r="AF32" i="10"/>
  <c r="AK31" i="10"/>
  <c r="AJ31" i="10"/>
  <c r="AI31" i="10"/>
  <c r="AH31" i="10"/>
  <c r="AG31" i="10"/>
  <c r="AF31" i="10"/>
  <c r="AK30" i="10"/>
  <c r="AJ30" i="10"/>
  <c r="AI30" i="10"/>
  <c r="AH30" i="10"/>
  <c r="AG30" i="10"/>
  <c r="AF30" i="10"/>
  <c r="AK29" i="10"/>
  <c r="AJ29" i="10"/>
  <c r="AI29" i="10"/>
  <c r="AH29" i="10"/>
  <c r="AG29" i="10"/>
  <c r="AF29" i="10"/>
  <c r="AK32" i="11"/>
  <c r="AJ32" i="11"/>
  <c r="AI32" i="11"/>
  <c r="AH32" i="11"/>
  <c r="AG32" i="11"/>
  <c r="AF32" i="11"/>
  <c r="AK31" i="11"/>
  <c r="AJ31" i="11"/>
  <c r="AI31" i="11"/>
  <c r="AH31" i="11"/>
  <c r="AG31" i="11"/>
  <c r="AF31" i="11"/>
  <c r="AK30" i="11"/>
  <c r="AJ30" i="11"/>
  <c r="AI30" i="11"/>
  <c r="AH30" i="11"/>
  <c r="AG30" i="11"/>
  <c r="AF30" i="11"/>
  <c r="AK29" i="11"/>
  <c r="AJ29" i="11"/>
  <c r="AI29" i="11"/>
  <c r="AH29" i="11"/>
  <c r="AG29" i="11"/>
  <c r="AF29" i="11"/>
  <c r="AK19" i="8"/>
  <c r="AJ19" i="8"/>
  <c r="AI19" i="8"/>
  <c r="AH19" i="8"/>
  <c r="AG19" i="8"/>
  <c r="AF19" i="8"/>
  <c r="AK18" i="8"/>
  <c r="AJ18" i="8"/>
  <c r="AI18" i="8"/>
  <c r="AH18" i="8"/>
  <c r="AG18" i="8"/>
  <c r="AF18" i="8"/>
  <c r="AK17" i="8"/>
  <c r="AJ17" i="8"/>
  <c r="AI17" i="8"/>
  <c r="AH17" i="8"/>
  <c r="AG17" i="8"/>
  <c r="AF17" i="8"/>
  <c r="AK16" i="8"/>
  <c r="AJ16" i="8"/>
  <c r="AI16" i="8"/>
  <c r="AH16" i="8"/>
  <c r="AG16" i="8"/>
  <c r="AF16" i="8"/>
  <c r="AK19" i="9"/>
  <c r="AJ19" i="9"/>
  <c r="AI19" i="9"/>
  <c r="AH19" i="9"/>
  <c r="AG19" i="9"/>
  <c r="AF19" i="9"/>
  <c r="AK18" i="9"/>
  <c r="AJ18" i="9"/>
  <c r="AI18" i="9"/>
  <c r="AH18" i="9"/>
  <c r="AG18" i="9"/>
  <c r="AF18" i="9"/>
  <c r="AK17" i="9"/>
  <c r="AJ17" i="9"/>
  <c r="AI17" i="9"/>
  <c r="AH17" i="9"/>
  <c r="AG17" i="9"/>
  <c r="AF17" i="9"/>
  <c r="AK16" i="9"/>
  <c r="AJ16" i="9"/>
  <c r="AI16" i="9"/>
  <c r="AH16" i="9"/>
  <c r="AG16" i="9"/>
  <c r="AF16" i="9"/>
  <c r="AK19" i="10"/>
  <c r="AJ19" i="10"/>
  <c r="AI19" i="10"/>
  <c r="AH19" i="10"/>
  <c r="AG19" i="10"/>
  <c r="AF19" i="10"/>
  <c r="AK18" i="10"/>
  <c r="AJ18" i="10"/>
  <c r="AI18" i="10"/>
  <c r="AH18" i="10"/>
  <c r="AG18" i="10"/>
  <c r="AF18" i="10"/>
  <c r="AK17" i="10"/>
  <c r="AJ17" i="10"/>
  <c r="AI17" i="10"/>
  <c r="AH17" i="10"/>
  <c r="AG17" i="10"/>
  <c r="AF17" i="10"/>
  <c r="AK16" i="10"/>
  <c r="AJ16" i="10"/>
  <c r="AI16" i="10"/>
  <c r="AH16" i="10"/>
  <c r="AG16" i="10"/>
  <c r="AF16" i="10"/>
  <c r="AK19" i="11"/>
  <c r="AJ19" i="11"/>
  <c r="AI19" i="11"/>
  <c r="AH19" i="11"/>
  <c r="AG19" i="11"/>
  <c r="AF19" i="11"/>
  <c r="AK18" i="11"/>
  <c r="AJ18" i="11"/>
  <c r="AI18" i="11"/>
  <c r="AH18" i="11"/>
  <c r="AG18" i="11"/>
  <c r="AF18" i="11"/>
  <c r="AK17" i="11"/>
  <c r="AJ17" i="11"/>
  <c r="AI17" i="11"/>
  <c r="AH17" i="11"/>
  <c r="AG17" i="11"/>
  <c r="AF17" i="11"/>
  <c r="AK16" i="11"/>
  <c r="AJ16" i="11"/>
  <c r="AI16" i="11"/>
  <c r="AH16" i="11"/>
  <c r="AG16" i="11"/>
  <c r="AF16" i="11"/>
  <c r="G60" i="11" l="1"/>
  <c r="F60" i="11"/>
  <c r="E60" i="11"/>
  <c r="W54" i="11"/>
  <c r="P54" i="11"/>
  <c r="N54" i="11"/>
  <c r="M54" i="11"/>
  <c r="L54" i="11"/>
  <c r="K54" i="11"/>
  <c r="J54" i="11"/>
  <c r="I54" i="11"/>
  <c r="H54" i="11"/>
  <c r="G54" i="11"/>
  <c r="F54" i="11"/>
  <c r="E54" i="11"/>
  <c r="G47" i="11"/>
  <c r="F47" i="11"/>
  <c r="E47" i="11"/>
  <c r="W41" i="11"/>
  <c r="P41" i="11"/>
  <c r="N41" i="11"/>
  <c r="M41" i="11"/>
  <c r="L41" i="11"/>
  <c r="K41" i="11"/>
  <c r="J41" i="11"/>
  <c r="I41" i="11"/>
  <c r="H41" i="11"/>
  <c r="G41" i="11"/>
  <c r="F41" i="11"/>
  <c r="E41" i="11"/>
  <c r="G34" i="11"/>
  <c r="F34" i="11"/>
  <c r="E34" i="11"/>
  <c r="W28" i="11"/>
  <c r="P28" i="11"/>
  <c r="N28" i="11"/>
  <c r="M28" i="11"/>
  <c r="L28" i="11"/>
  <c r="K28" i="11"/>
  <c r="J28" i="11"/>
  <c r="I28" i="11"/>
  <c r="H28" i="11"/>
  <c r="G28" i="11"/>
  <c r="F28" i="11"/>
  <c r="E28" i="11"/>
  <c r="G21" i="11"/>
  <c r="F21" i="11"/>
  <c r="E21" i="11"/>
  <c r="W15" i="11"/>
  <c r="P15" i="11"/>
  <c r="N15" i="11"/>
  <c r="M15" i="11"/>
  <c r="L15" i="11"/>
  <c r="K15" i="11"/>
  <c r="J15" i="11"/>
  <c r="I15" i="11"/>
  <c r="H15" i="11"/>
  <c r="G15" i="11"/>
  <c r="F15" i="11"/>
  <c r="E15" i="11"/>
  <c r="G60" i="10"/>
  <c r="F60" i="10"/>
  <c r="E60" i="10"/>
  <c r="W54" i="10"/>
  <c r="P54" i="10"/>
  <c r="N54" i="10"/>
  <c r="M54" i="10"/>
  <c r="L54" i="10"/>
  <c r="K54" i="10"/>
  <c r="J54" i="10"/>
  <c r="I54" i="10"/>
  <c r="H54" i="10"/>
  <c r="G54" i="10"/>
  <c r="F54" i="10"/>
  <c r="E54" i="10"/>
  <c r="G47" i="10"/>
  <c r="F47" i="10"/>
  <c r="E47" i="10"/>
  <c r="W41" i="10"/>
  <c r="P41" i="10"/>
  <c r="N41" i="10"/>
  <c r="M41" i="10"/>
  <c r="L41" i="10"/>
  <c r="K41" i="10"/>
  <c r="J41" i="10"/>
  <c r="I41" i="10"/>
  <c r="H41" i="10"/>
  <c r="G41" i="10"/>
  <c r="F41" i="10"/>
  <c r="E41" i="10"/>
  <c r="G34" i="10"/>
  <c r="F34" i="10"/>
  <c r="E34" i="10"/>
  <c r="W28" i="10"/>
  <c r="P28" i="10"/>
  <c r="N28" i="10"/>
  <c r="M28" i="10"/>
  <c r="L28" i="10"/>
  <c r="K28" i="10"/>
  <c r="J28" i="10"/>
  <c r="I28" i="10"/>
  <c r="H28" i="10"/>
  <c r="G28" i="10"/>
  <c r="F28" i="10"/>
  <c r="E28" i="10"/>
  <c r="G21" i="10"/>
  <c r="F21" i="10"/>
  <c r="E21" i="10"/>
  <c r="W15" i="10"/>
  <c r="P15" i="10"/>
  <c r="N15" i="10"/>
  <c r="M15" i="10"/>
  <c r="L15" i="10"/>
  <c r="K15" i="10"/>
  <c r="J15" i="10"/>
  <c r="I15" i="10"/>
  <c r="H15" i="10"/>
  <c r="G15" i="10"/>
  <c r="F15" i="10"/>
  <c r="E15" i="10"/>
  <c r="G60" i="9"/>
  <c r="F60" i="9"/>
  <c r="E60" i="9"/>
  <c r="W54" i="9"/>
  <c r="P54" i="9"/>
  <c r="N54" i="9"/>
  <c r="M54" i="9"/>
  <c r="L54" i="9"/>
  <c r="K54" i="9"/>
  <c r="J54" i="9"/>
  <c r="I54" i="9"/>
  <c r="H54" i="9"/>
  <c r="G54" i="9"/>
  <c r="F54" i="9"/>
  <c r="E54" i="9"/>
  <c r="G47" i="9"/>
  <c r="F47" i="9"/>
  <c r="E47" i="9"/>
  <c r="W41" i="9"/>
  <c r="P41" i="9"/>
  <c r="N41" i="9"/>
  <c r="M41" i="9"/>
  <c r="L41" i="9"/>
  <c r="K41" i="9"/>
  <c r="J41" i="9"/>
  <c r="I41" i="9"/>
  <c r="H41" i="9"/>
  <c r="G41" i="9"/>
  <c r="F41" i="9"/>
  <c r="E41" i="9"/>
  <c r="G34" i="9"/>
  <c r="F34" i="9"/>
  <c r="E34" i="9"/>
  <c r="W28" i="9"/>
  <c r="P28" i="9"/>
  <c r="N28" i="9"/>
  <c r="M28" i="9"/>
  <c r="L28" i="9"/>
  <c r="K28" i="9"/>
  <c r="J28" i="9"/>
  <c r="I28" i="9"/>
  <c r="H28" i="9"/>
  <c r="G28" i="9"/>
  <c r="F28" i="9"/>
  <c r="E28" i="9"/>
  <c r="G21" i="9"/>
  <c r="F21" i="9"/>
  <c r="E21" i="9"/>
  <c r="W15" i="9"/>
  <c r="P15" i="9"/>
  <c r="N15" i="9"/>
  <c r="M15" i="9"/>
  <c r="L15" i="9"/>
  <c r="K15" i="9"/>
  <c r="J15" i="9"/>
  <c r="I15" i="9"/>
  <c r="H15" i="9"/>
  <c r="G15" i="9"/>
  <c r="F15" i="9"/>
  <c r="E15" i="9"/>
  <c r="G60" i="8"/>
  <c r="F60" i="8"/>
  <c r="E60" i="8"/>
  <c r="W54" i="8"/>
  <c r="P54" i="8"/>
  <c r="N54" i="8"/>
  <c r="M54" i="8"/>
  <c r="L54" i="8"/>
  <c r="K54" i="8"/>
  <c r="J54" i="8"/>
  <c r="I54" i="8"/>
  <c r="H54" i="8"/>
  <c r="G54" i="8"/>
  <c r="F54" i="8"/>
  <c r="E54" i="8"/>
  <c r="G47" i="8"/>
  <c r="F47" i="8"/>
  <c r="E47" i="8"/>
  <c r="W41" i="8"/>
  <c r="P41" i="8"/>
  <c r="N41" i="8"/>
  <c r="M41" i="8"/>
  <c r="L41" i="8"/>
  <c r="K41" i="8"/>
  <c r="J41" i="8"/>
  <c r="I41" i="8"/>
  <c r="H41" i="8"/>
  <c r="G41" i="8"/>
  <c r="F41" i="8"/>
  <c r="E41" i="8"/>
  <c r="G34" i="8"/>
  <c r="F34" i="8"/>
  <c r="E34" i="8"/>
  <c r="W28" i="8"/>
  <c r="P28" i="8"/>
  <c r="N28" i="8"/>
  <c r="M28" i="8"/>
  <c r="L28" i="8"/>
  <c r="K28" i="8"/>
  <c r="J28" i="8"/>
  <c r="I28" i="8"/>
  <c r="H28" i="8"/>
  <c r="G28" i="8"/>
  <c r="F28" i="8"/>
  <c r="E28" i="8"/>
  <c r="G21" i="8"/>
  <c r="F21" i="8"/>
  <c r="E21" i="8"/>
  <c r="W15" i="8"/>
  <c r="P15" i="8"/>
  <c r="N15" i="8"/>
  <c r="M15" i="8"/>
  <c r="L15" i="8"/>
  <c r="K15" i="8"/>
  <c r="J15" i="8"/>
  <c r="I15" i="8"/>
  <c r="H15" i="8"/>
  <c r="G15" i="8"/>
  <c r="F15" i="8"/>
  <c r="E15" i="8"/>
  <c r="G60" i="7" l="1"/>
  <c r="F60" i="7"/>
  <c r="E60" i="7"/>
  <c r="W54" i="7"/>
  <c r="P54" i="7"/>
  <c r="N54" i="7"/>
  <c r="M54" i="7"/>
  <c r="L54" i="7"/>
  <c r="K54" i="7"/>
  <c r="J54" i="7"/>
  <c r="I54" i="7"/>
  <c r="H54" i="7"/>
  <c r="G54" i="7"/>
  <c r="F54" i="7"/>
  <c r="E54" i="7"/>
  <c r="G47" i="7"/>
  <c r="F47" i="7"/>
  <c r="E47" i="7"/>
  <c r="W41" i="7"/>
  <c r="P41" i="7"/>
  <c r="N41" i="7"/>
  <c r="M41" i="7"/>
  <c r="L41" i="7"/>
  <c r="K41" i="7"/>
  <c r="J41" i="7"/>
  <c r="I41" i="7"/>
  <c r="H41" i="7"/>
  <c r="G41" i="7"/>
  <c r="F41" i="7"/>
  <c r="E41" i="7"/>
  <c r="D16" i="1" l="1"/>
  <c r="D17" i="1"/>
  <c r="D18" i="1"/>
  <c r="D19" i="1"/>
  <c r="D20" i="1"/>
  <c r="D21" i="1"/>
  <c r="D22" i="1"/>
  <c r="D23" i="1"/>
  <c r="D24" i="1"/>
  <c r="D25" i="1"/>
  <c r="D26" i="1"/>
  <c r="D27" i="1"/>
  <c r="D28" i="1"/>
  <c r="D29" i="1"/>
  <c r="D30" i="1"/>
  <c r="D31" i="1"/>
  <c r="D32" i="1"/>
  <c r="D33" i="1"/>
  <c r="D34" i="1"/>
  <c r="D14" i="1"/>
  <c r="N15" i="7" l="1"/>
  <c r="M15" i="7"/>
  <c r="L15" i="7"/>
  <c r="K15" i="7"/>
  <c r="J15" i="7"/>
  <c r="I15" i="7"/>
  <c r="H15" i="7"/>
  <c r="G15" i="7"/>
  <c r="F15" i="7"/>
  <c r="E15" i="7"/>
  <c r="Y66" i="7"/>
  <c r="I68" i="7" l="1"/>
  <c r="I66" i="7"/>
  <c r="W15" i="7" l="1"/>
  <c r="P15" i="7"/>
</calcChain>
</file>

<file path=xl/sharedStrings.xml><?xml version="1.0" encoding="utf-8"?>
<sst xmlns="http://schemas.openxmlformats.org/spreadsheetml/2006/main" count="323" uniqueCount="73">
  <si>
    <t>通番</t>
    <rPh sb="0" eb="1">
      <t>ツウ</t>
    </rPh>
    <phoneticPr fontId="1"/>
  </si>
  <si>
    <t>加入者番号</t>
    <rPh sb="0" eb="3">
      <t>カニュウシャ</t>
    </rPh>
    <rPh sb="3" eb="5">
      <t>バンゴウ</t>
    </rPh>
    <phoneticPr fontId="1"/>
  </si>
  <si>
    <t>氏
（漢字）</t>
    <rPh sb="0" eb="1">
      <t>シ</t>
    </rPh>
    <rPh sb="3" eb="5">
      <t>カンジ</t>
    </rPh>
    <phoneticPr fontId="1"/>
  </si>
  <si>
    <t>名
（漢字）</t>
    <rPh sb="0" eb="1">
      <t>ナ</t>
    </rPh>
    <rPh sb="3" eb="5">
      <t>カンジ</t>
    </rPh>
    <phoneticPr fontId="1"/>
  </si>
  <si>
    <t>報道</t>
    <rPh sb="0" eb="2">
      <t>ホウドウ</t>
    </rPh>
    <phoneticPr fontId="1"/>
  </si>
  <si>
    <t>花子</t>
    <rPh sb="0" eb="2">
      <t>ハナコ</t>
    </rPh>
    <phoneticPr fontId="1"/>
  </si>
  <si>
    <t>基準給与
（標準報酬月額）</t>
    <rPh sb="0" eb="2">
      <t>キジュン</t>
    </rPh>
    <rPh sb="2" eb="4">
      <t>キュウヨ</t>
    </rPh>
    <rPh sb="6" eb="8">
      <t>ヒョウジュン</t>
    </rPh>
    <rPh sb="8" eb="10">
      <t>ホウシュウ</t>
    </rPh>
    <rPh sb="10" eb="12">
      <t>ゲツガク</t>
    </rPh>
    <phoneticPr fontId="1"/>
  </si>
  <si>
    <t>事業所番号</t>
    <rPh sb="0" eb="3">
      <t>ジギョウショ</t>
    </rPh>
    <rPh sb="3" eb="5">
      <t>バンゴウ</t>
    </rPh>
    <phoneticPr fontId="1"/>
  </si>
  <si>
    <t>事業所名称</t>
    <rPh sb="0" eb="3">
      <t>ジギョウショ</t>
    </rPh>
    <rPh sb="3" eb="5">
      <t>メイショウ</t>
    </rPh>
    <phoneticPr fontId="1"/>
  </si>
  <si>
    <t>事業主氏名</t>
    <rPh sb="0" eb="3">
      <t>ジギョウヌシ</t>
    </rPh>
    <rPh sb="3" eb="5">
      <t>シメイ</t>
    </rPh>
    <phoneticPr fontId="1"/>
  </si>
  <si>
    <t>電話番号</t>
    <rPh sb="0" eb="2">
      <t>デンワ</t>
    </rPh>
    <rPh sb="2" eb="4">
      <t>バンゴウ</t>
    </rPh>
    <phoneticPr fontId="1"/>
  </si>
  <si>
    <t>千円</t>
    <rPh sb="0" eb="2">
      <t>センエン</t>
    </rPh>
    <phoneticPr fontId="1"/>
  </si>
  <si>
    <t>確定給付企業年金</t>
    <rPh sb="0" eb="8">
      <t>カクテイキュウフキギョウネンキン</t>
    </rPh>
    <phoneticPr fontId="4"/>
  </si>
  <si>
    <t>頁番号</t>
    <rPh sb="0" eb="1">
      <t>ページ</t>
    </rPh>
    <rPh sb="1" eb="3">
      <t>バンゴウ</t>
    </rPh>
    <phoneticPr fontId="4"/>
  </si>
  <si>
    <t>委託者番号</t>
    <rPh sb="0" eb="3">
      <t>イタクシャ</t>
    </rPh>
    <rPh sb="3" eb="5">
      <t>バンゴウ</t>
    </rPh>
    <phoneticPr fontId="4"/>
  </si>
  <si>
    <t>事業所番号</t>
    <rPh sb="0" eb="3">
      <t>ジギョウショ</t>
    </rPh>
    <rPh sb="3" eb="5">
      <t>バンゴウ</t>
    </rPh>
    <phoneticPr fontId="4"/>
  </si>
  <si>
    <t>枝番</t>
    <rPh sb="0" eb="1">
      <t>エダ</t>
    </rPh>
    <phoneticPr fontId="4"/>
  </si>
  <si>
    <t>加入者番号</t>
    <rPh sb="0" eb="5">
      <t>カニュウシャバンゴウ</t>
    </rPh>
    <phoneticPr fontId="4"/>
  </si>
  <si>
    <t>加入者氏名</t>
    <rPh sb="0" eb="3">
      <t>カニュウシャ</t>
    </rPh>
    <rPh sb="3" eb="5">
      <t>シメイ</t>
    </rPh>
    <phoneticPr fontId="4"/>
  </si>
  <si>
    <t>(氏)</t>
    <rPh sb="1" eb="2">
      <t>シ</t>
    </rPh>
    <phoneticPr fontId="4"/>
  </si>
  <si>
    <t>(名)</t>
    <rPh sb="1" eb="2">
      <t>メイ</t>
    </rPh>
    <phoneticPr fontId="4"/>
  </si>
  <si>
    <t>基準給与（標準報酬月額）</t>
    <rPh sb="0" eb="2">
      <t>キジュン</t>
    </rPh>
    <rPh sb="2" eb="4">
      <t>キュウヨ</t>
    </rPh>
    <rPh sb="5" eb="7">
      <t>ヒョウジュン</t>
    </rPh>
    <rPh sb="7" eb="9">
      <t>ホウシュウ</t>
    </rPh>
    <rPh sb="9" eb="11">
      <t>ゲツガク</t>
    </rPh>
    <phoneticPr fontId="4"/>
  </si>
  <si>
    <t>円</t>
    <rPh sb="0" eb="1">
      <t>エン</t>
    </rPh>
    <phoneticPr fontId="4"/>
  </si>
  <si>
    <t>事業所所在地</t>
    <rPh sb="0" eb="3">
      <t>ジギョウショ</t>
    </rPh>
    <rPh sb="3" eb="6">
      <t>ショザイチ</t>
    </rPh>
    <phoneticPr fontId="4"/>
  </si>
  <si>
    <t>受付日付印</t>
    <rPh sb="0" eb="2">
      <t>ウケツケ</t>
    </rPh>
    <rPh sb="2" eb="5">
      <t>ヒヅケイン</t>
    </rPh>
    <phoneticPr fontId="4"/>
  </si>
  <si>
    <t>事業所名称</t>
    <rPh sb="0" eb="3">
      <t>ジギョウショ</t>
    </rPh>
    <rPh sb="3" eb="5">
      <t>メイショウ</t>
    </rPh>
    <phoneticPr fontId="4"/>
  </si>
  <si>
    <t>事業主氏名</t>
    <rPh sb="0" eb="3">
      <t>ジギョウヌシ</t>
    </rPh>
    <rPh sb="3" eb="5">
      <t>シメイ</t>
    </rPh>
    <phoneticPr fontId="4"/>
  </si>
  <si>
    <t>電話</t>
    <rPh sb="0" eb="2">
      <t>デンワ</t>
    </rPh>
    <phoneticPr fontId="4"/>
  </si>
  <si>
    <t>提出日</t>
    <rPh sb="0" eb="2">
      <t>テイシュツ</t>
    </rPh>
    <rPh sb="2" eb="3">
      <t>ヒ</t>
    </rPh>
    <phoneticPr fontId="1"/>
  </si>
  <si>
    <t>入力状況</t>
    <rPh sb="0" eb="2">
      <t>ニュウリョク</t>
    </rPh>
    <rPh sb="2" eb="4">
      <t>ジョウキョウ</t>
    </rPh>
    <phoneticPr fontId="1"/>
  </si>
  <si>
    <t xml:space="preserve"> 基 準 給 与 変 更 届 </t>
    <rPh sb="1" eb="2">
      <t>モト</t>
    </rPh>
    <rPh sb="3" eb="4">
      <t>ジュン</t>
    </rPh>
    <rPh sb="5" eb="6">
      <t>キュウ</t>
    </rPh>
    <rPh sb="7" eb="8">
      <t>ヨ</t>
    </rPh>
    <rPh sb="9" eb="10">
      <t>ヘン</t>
    </rPh>
    <rPh sb="11" eb="12">
      <t>サラ</t>
    </rPh>
    <rPh sb="13" eb="14">
      <t>トドケ</t>
    </rPh>
    <phoneticPr fontId="4"/>
  </si>
  <si>
    <t>適用年月日</t>
    <rPh sb="0" eb="2">
      <t>テキヨウ</t>
    </rPh>
    <rPh sb="2" eb="5">
      <t>ネンガッピ</t>
    </rPh>
    <phoneticPr fontId="4"/>
  </si>
  <si>
    <t>適用年月日</t>
    <rPh sb="0" eb="2">
      <t>テキヨウ</t>
    </rPh>
    <rPh sb="2" eb="5">
      <t>ネンガッピ</t>
    </rPh>
    <phoneticPr fontId="1"/>
  </si>
  <si>
    <t>提出</t>
    <rPh sb="0" eb="2">
      <t>テイシュツ</t>
    </rPh>
    <phoneticPr fontId="1"/>
  </si>
  <si>
    <t>事業所所在地</t>
    <rPh sb="0" eb="3">
      <t>ジギョウショ</t>
    </rPh>
    <rPh sb="3" eb="6">
      <t>ショザイチ</t>
    </rPh>
    <phoneticPr fontId="1"/>
  </si>
  <si>
    <t>作成に際してのご注意事項</t>
    <rPh sb="0" eb="2">
      <t>サクセイ</t>
    </rPh>
    <rPh sb="3" eb="4">
      <t>サイ</t>
    </rPh>
    <rPh sb="8" eb="10">
      <t>チュウイ</t>
    </rPh>
    <rPh sb="10" eb="12">
      <t>ジコウ</t>
    </rPh>
    <phoneticPr fontId="1"/>
  </si>
  <si>
    <t>・</t>
    <phoneticPr fontId="1"/>
  </si>
  <si>
    <t>「入力」シートに必要事項を入力し、「印刷」シートを印刷の上、当基金までご提出ください。</t>
    <rPh sb="1" eb="3">
      <t>ニュウリョク</t>
    </rPh>
    <rPh sb="8" eb="10">
      <t>ヒツヨウ</t>
    </rPh>
    <rPh sb="10" eb="12">
      <t>ジコウ</t>
    </rPh>
    <rPh sb="13" eb="15">
      <t>ニュウリョク</t>
    </rPh>
    <rPh sb="18" eb="20">
      <t>インサツ</t>
    </rPh>
    <rPh sb="25" eb="27">
      <t>インサツ</t>
    </rPh>
    <rPh sb="28" eb="29">
      <t>ウエ</t>
    </rPh>
    <rPh sb="30" eb="31">
      <t>トウ</t>
    </rPh>
    <rPh sb="31" eb="33">
      <t>キキン</t>
    </rPh>
    <rPh sb="36" eb="38">
      <t>テイシュツ</t>
    </rPh>
    <phoneticPr fontId="1"/>
  </si>
  <si>
    <t>なお、「入力」シートの一部または全てに入力を行わないまま「印刷」シートを印刷することで、一部または全てを手書きしてご提出いただくことも可能です。</t>
    <rPh sb="4" eb="6">
      <t>ニュウリョク</t>
    </rPh>
    <rPh sb="11" eb="13">
      <t>イチブ</t>
    </rPh>
    <rPh sb="16" eb="17">
      <t>スベ</t>
    </rPh>
    <rPh sb="19" eb="21">
      <t>ニュウリョク</t>
    </rPh>
    <rPh sb="22" eb="23">
      <t>オコナ</t>
    </rPh>
    <rPh sb="29" eb="31">
      <t>インサツ</t>
    </rPh>
    <rPh sb="36" eb="38">
      <t>インサツ</t>
    </rPh>
    <rPh sb="44" eb="46">
      <t>イチブ</t>
    </rPh>
    <rPh sb="49" eb="50">
      <t>スベ</t>
    </rPh>
    <rPh sb="52" eb="54">
      <t>テガ</t>
    </rPh>
    <rPh sb="58" eb="60">
      <t>テイシュツ</t>
    </rPh>
    <rPh sb="67" eb="69">
      <t>カノウ</t>
    </rPh>
    <phoneticPr fontId="1"/>
  </si>
  <si>
    <t>入力例の行は削除しないでください。</t>
    <rPh sb="0" eb="2">
      <t>ニュウリョク</t>
    </rPh>
    <rPh sb="2" eb="3">
      <t>レイ</t>
    </rPh>
    <rPh sb="4" eb="5">
      <t>ギョウ</t>
    </rPh>
    <rPh sb="6" eb="8">
      <t>サクジョ</t>
    </rPh>
    <phoneticPr fontId="1"/>
  </si>
  <si>
    <t>項目について</t>
    <rPh sb="0" eb="2">
      <t>コウモク</t>
    </rPh>
    <phoneticPr fontId="1"/>
  </si>
  <si>
    <t>事業所の情報を入力してください。</t>
    <rPh sb="0" eb="3">
      <t>ジギョウショ</t>
    </rPh>
    <rPh sb="4" eb="6">
      <t>ジョウホウ</t>
    </rPh>
    <rPh sb="7" eb="9">
      <t>ニュウリョク</t>
    </rPh>
    <phoneticPr fontId="1"/>
  </si>
  <si>
    <t>提出日</t>
    <rPh sb="0" eb="2">
      <t>テイシュツ</t>
    </rPh>
    <rPh sb="2" eb="3">
      <t>ビ</t>
    </rPh>
    <phoneticPr fontId="1"/>
  </si>
  <si>
    <t>提出年月日を入力してください。</t>
    <rPh sb="0" eb="2">
      <t>テイシュツ</t>
    </rPh>
    <rPh sb="2" eb="5">
      <t>ネンガッピ</t>
    </rPh>
    <rPh sb="6" eb="8">
      <t>ニュウリョク</t>
    </rPh>
    <phoneticPr fontId="1"/>
  </si>
  <si>
    <t>通番</t>
    <rPh sb="0" eb="2">
      <t>ツウバン</t>
    </rPh>
    <phoneticPr fontId="1"/>
  </si>
  <si>
    <t>氏（漢字）・名（漢字）</t>
    <rPh sb="0" eb="1">
      <t>シ</t>
    </rPh>
    <rPh sb="2" eb="4">
      <t>カンジ</t>
    </rPh>
    <rPh sb="6" eb="7">
      <t>メイ</t>
    </rPh>
    <rPh sb="8" eb="10">
      <t>カンジ</t>
    </rPh>
    <phoneticPr fontId="1"/>
  </si>
  <si>
    <t>基準給与（標準報酬月額）</t>
    <rPh sb="0" eb="2">
      <t>キジュン</t>
    </rPh>
    <rPh sb="2" eb="4">
      <t>キュウヨ</t>
    </rPh>
    <rPh sb="5" eb="7">
      <t>ヒョウジュン</t>
    </rPh>
    <rPh sb="7" eb="9">
      <t>ホウシュウ</t>
    </rPh>
    <rPh sb="9" eb="11">
      <t>ゲツガク</t>
    </rPh>
    <phoneticPr fontId="1"/>
  </si>
  <si>
    <t>氏名を漢字で入力してください。</t>
    <rPh sb="0" eb="2">
      <t>シメイ</t>
    </rPh>
    <rPh sb="3" eb="5">
      <t>カンジ</t>
    </rPh>
    <rPh sb="6" eb="8">
      <t>ニュウリョク</t>
    </rPh>
    <phoneticPr fontId="1"/>
  </si>
  <si>
    <t>入力例</t>
    <rPh sb="0" eb="2">
      <t>ニュウリョク</t>
    </rPh>
    <rPh sb="2" eb="3">
      <t>レイ</t>
    </rPh>
    <phoneticPr fontId="1"/>
  </si>
  <si>
    <t>20件を超えて入力する場合は、「印刷」シートを印刷後、「入力」シートの内容を抹消して入力しなおしてください。</t>
    <rPh sb="2" eb="3">
      <t>ケン</t>
    </rPh>
    <rPh sb="4" eb="5">
      <t>コ</t>
    </rPh>
    <rPh sb="7" eb="9">
      <t>ニュウリョク</t>
    </rPh>
    <rPh sb="11" eb="13">
      <t>バアイ</t>
    </rPh>
    <rPh sb="16" eb="18">
      <t>インサツ</t>
    </rPh>
    <rPh sb="23" eb="25">
      <t>インサツ</t>
    </rPh>
    <rPh sb="25" eb="26">
      <t>ゴ</t>
    </rPh>
    <rPh sb="28" eb="30">
      <t>ニュウリョク</t>
    </rPh>
    <rPh sb="35" eb="37">
      <t>ナイヨウ</t>
    </rPh>
    <rPh sb="38" eb="40">
      <t>マッショウ</t>
    </rPh>
    <rPh sb="42" eb="44">
      <t>ニュウリョク</t>
    </rPh>
    <phoneticPr fontId="1"/>
  </si>
  <si>
    <t>「1」から「20」まで連番で番号が入力されてありますので、上から順にデータを作成してください。</t>
    <phoneticPr fontId="1"/>
  </si>
  <si>
    <t>当基金にご提出いただく内容については、年金事務所より通知のあった内容と同様のものをご入力ください。</t>
    <rPh sb="0" eb="1">
      <t>トウ</t>
    </rPh>
    <rPh sb="1" eb="3">
      <t>キキン</t>
    </rPh>
    <rPh sb="5" eb="7">
      <t>テイシュツ</t>
    </rPh>
    <rPh sb="11" eb="13">
      <t>ナイヨウ</t>
    </rPh>
    <rPh sb="19" eb="21">
      <t>ネンキン</t>
    </rPh>
    <rPh sb="21" eb="23">
      <t>ジム</t>
    </rPh>
    <rPh sb="23" eb="24">
      <t>ショ</t>
    </rPh>
    <rPh sb="26" eb="28">
      <t>ツウチ</t>
    </rPh>
    <rPh sb="32" eb="34">
      <t>ナイヨウ</t>
    </rPh>
    <rPh sb="35" eb="37">
      <t>ドウヨウ</t>
    </rPh>
    <rPh sb="42" eb="44">
      <t>ニュウリョク</t>
    </rPh>
    <phoneticPr fontId="1"/>
  </si>
  <si>
    <r>
      <rPr>
        <b/>
        <sz val="14"/>
        <color rgb="FFFF0000"/>
        <rFont val="ＭＳ Ｐゴシック"/>
        <family val="3"/>
        <charset val="128"/>
        <scheme val="minor"/>
      </rPr>
      <t>基準給与変更届　（紙面）</t>
    </r>
    <r>
      <rPr>
        <b/>
        <sz val="14"/>
        <color theme="1"/>
        <rFont val="ＭＳ Ｐゴシック"/>
        <family val="3"/>
        <charset val="128"/>
        <scheme val="minor"/>
      </rPr>
      <t>　作成要領</t>
    </r>
    <rPh sb="0" eb="2">
      <t>キジュン</t>
    </rPh>
    <rPh sb="2" eb="4">
      <t>キュウヨ</t>
    </rPh>
    <rPh sb="4" eb="6">
      <t>ヘンコウ</t>
    </rPh>
    <rPh sb="6" eb="7">
      <t>トドケ</t>
    </rPh>
    <rPh sb="9" eb="11">
      <t>シメン</t>
    </rPh>
    <rPh sb="13" eb="15">
      <t>サクセイ</t>
    </rPh>
    <rPh sb="15" eb="17">
      <t>ヨウリョウ</t>
    </rPh>
    <phoneticPr fontId="1"/>
  </si>
  <si>
    <t>異動種類</t>
    <rPh sb="0" eb="2">
      <t>イドウ</t>
    </rPh>
    <rPh sb="2" eb="4">
      <t>シュルイ</t>
    </rPh>
    <phoneticPr fontId="4"/>
  </si>
  <si>
    <t>制度</t>
    <rPh sb="0" eb="2">
      <t>セイド</t>
    </rPh>
    <phoneticPr fontId="4"/>
  </si>
  <si>
    <t>店番号</t>
    <rPh sb="0" eb="1">
      <t>ミセ</t>
    </rPh>
    <rPh sb="1" eb="3">
      <t>バンゴウ</t>
    </rPh>
    <phoneticPr fontId="1"/>
  </si>
  <si>
    <t>通番</t>
    <rPh sb="0" eb="2">
      <t>ツウバン</t>
    </rPh>
    <phoneticPr fontId="4"/>
  </si>
  <si>
    <t>事務担当者氏名</t>
    <rPh sb="0" eb="2">
      <t>ジム</t>
    </rPh>
    <rPh sb="2" eb="5">
      <t>タントウシャ</t>
    </rPh>
    <rPh sb="5" eb="7">
      <t>シメイ</t>
    </rPh>
    <phoneticPr fontId="1"/>
  </si>
  <si>
    <t>事務担当者氏名・電話番号</t>
    <rPh sb="0" eb="2">
      <t>ジム</t>
    </rPh>
    <rPh sb="2" eb="5">
      <t>タントウシャ</t>
    </rPh>
    <rPh sb="5" eb="7">
      <t>シメイ</t>
    </rPh>
    <rPh sb="8" eb="10">
      <t>デンワ</t>
    </rPh>
    <rPh sb="10" eb="12">
      <t>バンゴウ</t>
    </rPh>
    <phoneticPr fontId="1"/>
  </si>
  <si>
    <t>事業所番号・事業所所在地・事業所名称・
事業主氏名・電話番号</t>
    <rPh sb="0" eb="3">
      <t>ジギョウショ</t>
    </rPh>
    <rPh sb="3" eb="5">
      <t>バンゴウ</t>
    </rPh>
    <rPh sb="6" eb="9">
      <t>ジギョウショ</t>
    </rPh>
    <rPh sb="9" eb="12">
      <t>ショザイチ</t>
    </rPh>
    <rPh sb="13" eb="16">
      <t>ジギョウショ</t>
    </rPh>
    <rPh sb="16" eb="18">
      <t>メイショウ</t>
    </rPh>
    <rPh sb="20" eb="23">
      <t>ジギョウヌシ</t>
    </rPh>
    <rPh sb="23" eb="25">
      <t>シメイ</t>
    </rPh>
    <rPh sb="26" eb="28">
      <t>デンワ</t>
    </rPh>
    <rPh sb="28" eb="30">
      <t>バンゴウ</t>
    </rPh>
    <phoneticPr fontId="1"/>
  </si>
  <si>
    <t>事務担当者氏名</t>
    <rPh sb="0" eb="5">
      <t>ジムタントウシャ</t>
    </rPh>
    <rPh sb="5" eb="7">
      <t>シメイ</t>
    </rPh>
    <phoneticPr fontId="4"/>
  </si>
  <si>
    <t>A</t>
    <phoneticPr fontId="4"/>
  </si>
  <si>
    <t>事務担当者の情報を入力してください。
社会保険労務士事務所等に委託している場合は、委託先の情報を入力してください。</t>
    <rPh sb="0" eb="2">
      <t>ジム</t>
    </rPh>
    <rPh sb="2" eb="5">
      <t>タントウシャ</t>
    </rPh>
    <rPh sb="6" eb="8">
      <t>ジョウホウ</t>
    </rPh>
    <rPh sb="9" eb="11">
      <t>ニュウリョク</t>
    </rPh>
    <rPh sb="19" eb="21">
      <t>シャカイ</t>
    </rPh>
    <rPh sb="21" eb="23">
      <t>ホケン</t>
    </rPh>
    <rPh sb="23" eb="26">
      <t>ロウムシ</t>
    </rPh>
    <rPh sb="26" eb="28">
      <t>ジム</t>
    </rPh>
    <rPh sb="28" eb="29">
      <t>ショ</t>
    </rPh>
    <rPh sb="29" eb="30">
      <t>トウ</t>
    </rPh>
    <rPh sb="31" eb="33">
      <t>イタク</t>
    </rPh>
    <rPh sb="37" eb="39">
      <t>バアイ</t>
    </rPh>
    <rPh sb="41" eb="44">
      <t>イタクサキ</t>
    </rPh>
    <rPh sb="45" eb="47">
      <t>ジョウホウ</t>
    </rPh>
    <rPh sb="48" eb="50">
      <t>ニュウリョク</t>
    </rPh>
    <phoneticPr fontId="1"/>
  </si>
  <si>
    <t>全ての項目が入力されていると「提出可」、未入力の項目があると「未入力あり」と表示されます。
全ての項目について入力が必要です。</t>
    <rPh sb="0" eb="1">
      <t>スベ</t>
    </rPh>
    <rPh sb="3" eb="5">
      <t>コウモク</t>
    </rPh>
    <rPh sb="6" eb="8">
      <t>ニュウリョク</t>
    </rPh>
    <rPh sb="15" eb="17">
      <t>テイシュツ</t>
    </rPh>
    <rPh sb="17" eb="18">
      <t>カ</t>
    </rPh>
    <rPh sb="20" eb="23">
      <t>ミニュウリョク</t>
    </rPh>
    <rPh sb="24" eb="26">
      <t>コウモク</t>
    </rPh>
    <rPh sb="31" eb="34">
      <t>ミニュウリョク</t>
    </rPh>
    <rPh sb="38" eb="40">
      <t>ヒョウジ</t>
    </rPh>
    <rPh sb="46" eb="47">
      <t>スベ</t>
    </rPh>
    <rPh sb="49" eb="51">
      <t>コウモク</t>
    </rPh>
    <rPh sb="55" eb="57">
      <t>ニュウリョク</t>
    </rPh>
    <rPh sb="58" eb="60">
      <t>ヒツヨウ</t>
    </rPh>
    <phoneticPr fontId="1"/>
  </si>
  <si>
    <t>基準給与変更が適用される年月日を入力してください。（例：令和7年分→R7.9.1）</t>
    <rPh sb="0" eb="2">
      <t>キジュン</t>
    </rPh>
    <rPh sb="2" eb="4">
      <t>キュウヨ</t>
    </rPh>
    <rPh sb="4" eb="6">
      <t>ヘンコウ</t>
    </rPh>
    <rPh sb="7" eb="9">
      <t>テキヨウ</t>
    </rPh>
    <rPh sb="12" eb="15">
      <t>ネンガッピ</t>
    </rPh>
    <rPh sb="16" eb="18">
      <t>ニュウリョク</t>
    </rPh>
    <rPh sb="26" eb="27">
      <t>レイ</t>
    </rPh>
    <rPh sb="28" eb="29">
      <t>レイ</t>
    </rPh>
    <rPh sb="29" eb="30">
      <t>ワ</t>
    </rPh>
    <rPh sb="31" eb="33">
      <t>ネンブン</t>
    </rPh>
    <phoneticPr fontId="1"/>
  </si>
  <si>
    <t>年金事務所より通知のあった標準報酬月額を、千円単位で入力（またはプルダウンから選択）してください。（例：615,000円→620）
標準報酬月額の元となる実額（報酬月額）ではありません。</t>
    <rPh sb="0" eb="2">
      <t>ネンキン</t>
    </rPh>
    <rPh sb="2" eb="4">
      <t>ジム</t>
    </rPh>
    <rPh sb="4" eb="5">
      <t>ショ</t>
    </rPh>
    <rPh sb="7" eb="9">
      <t>ツウチ</t>
    </rPh>
    <rPh sb="13" eb="15">
      <t>ヒョウジュン</t>
    </rPh>
    <rPh sb="15" eb="17">
      <t>ホウシュウ</t>
    </rPh>
    <rPh sb="17" eb="19">
      <t>ゲツガク</t>
    </rPh>
    <rPh sb="21" eb="23">
      <t>センエン</t>
    </rPh>
    <rPh sb="23" eb="25">
      <t>タンイ</t>
    </rPh>
    <rPh sb="26" eb="28">
      <t>ニュウリョク</t>
    </rPh>
    <rPh sb="39" eb="41">
      <t>センタク</t>
    </rPh>
    <rPh sb="50" eb="51">
      <t>レイ</t>
    </rPh>
    <rPh sb="59" eb="60">
      <t>エン</t>
    </rPh>
    <rPh sb="66" eb="68">
      <t>ヒョウジュン</t>
    </rPh>
    <rPh sb="68" eb="70">
      <t>ホウシュウ</t>
    </rPh>
    <rPh sb="70" eb="72">
      <t>ゲツガク</t>
    </rPh>
    <rPh sb="73" eb="74">
      <t>モト</t>
    </rPh>
    <rPh sb="77" eb="79">
      <t>ジツガク</t>
    </rPh>
    <rPh sb="80" eb="84">
      <t>ホウシュウゲツガク</t>
    </rPh>
    <phoneticPr fontId="1"/>
  </si>
  <si>
    <t>一度に、20件まで入力することができます。</t>
    <rPh sb="0" eb="2">
      <t>イチド</t>
    </rPh>
    <rPh sb="6" eb="7">
      <t>ケン</t>
    </rPh>
    <rPh sb="9" eb="11">
      <t>ニュウリョク</t>
    </rPh>
    <phoneticPr fontId="1"/>
  </si>
  <si>
    <t>このファイルは「基準給与変更届」を紙面でご提出いただく際にご使用ください。</t>
    <rPh sb="8" eb="10">
      <t>キジュン</t>
    </rPh>
    <rPh sb="10" eb="12">
      <t>キュウヨ</t>
    </rPh>
    <rPh sb="12" eb="14">
      <t>ヘンコウ</t>
    </rPh>
    <rPh sb="14" eb="15">
      <t>トドケ</t>
    </rPh>
    <rPh sb="17" eb="19">
      <t>シメン</t>
    </rPh>
    <rPh sb="21" eb="23">
      <t>テイシュツ</t>
    </rPh>
    <rPh sb="27" eb="28">
      <t>サイ</t>
    </rPh>
    <rPh sb="30" eb="32">
      <t>シヨウ</t>
    </rPh>
    <phoneticPr fontId="1"/>
  </si>
  <si>
    <t>定例（毎年9月）の「基準給与変更届」のご提出に当たっては、8月下旬頃に各事業所にご案内をお送りしますので、そのご案内に従って「基準給与変更届」を作成し、ご提出ください。</t>
    <rPh sb="0" eb="2">
      <t>テイレイ</t>
    </rPh>
    <rPh sb="3" eb="5">
      <t>マイトシ</t>
    </rPh>
    <rPh sb="6" eb="7">
      <t>ガツ</t>
    </rPh>
    <rPh sb="10" eb="17">
      <t>キジュンキュウヨヘンコウトドケ</t>
    </rPh>
    <rPh sb="20" eb="22">
      <t>テイシュツ</t>
    </rPh>
    <rPh sb="23" eb="24">
      <t>ア</t>
    </rPh>
    <rPh sb="30" eb="31">
      <t>ガツ</t>
    </rPh>
    <rPh sb="31" eb="33">
      <t>ゲジュン</t>
    </rPh>
    <rPh sb="33" eb="34">
      <t>ゴロ</t>
    </rPh>
    <rPh sb="35" eb="39">
      <t>カクジギョウショ</t>
    </rPh>
    <rPh sb="41" eb="43">
      <t>アンナイ</t>
    </rPh>
    <rPh sb="45" eb="46">
      <t>オク</t>
    </rPh>
    <phoneticPr fontId="1"/>
  </si>
  <si>
    <r>
      <rPr>
        <sz val="9"/>
        <color rgb="FFFF0000"/>
        <rFont val="ＭＳ Ｐゴシック"/>
        <family val="3"/>
        <charset val="128"/>
        <scheme val="minor"/>
      </rPr>
      <t>加入者番号を必ず入力してください。健康保険・厚生年金保険の被保険者番号とは異なります。</t>
    </r>
    <r>
      <rPr>
        <sz val="9"/>
        <color theme="1"/>
        <rFont val="ＭＳ Ｐゴシック"/>
        <family val="3"/>
        <charset val="128"/>
        <scheme val="minor"/>
      </rPr>
      <t xml:space="preserve">
入力が無い場合、再提出をお願いする場合があります。</t>
    </r>
    <rPh sb="0" eb="3">
      <t>カニュウシャ</t>
    </rPh>
    <rPh sb="3" eb="5">
      <t>バンゴウ</t>
    </rPh>
    <rPh sb="6" eb="7">
      <t>カナラ</t>
    </rPh>
    <rPh sb="8" eb="10">
      <t>ニュウリョク</t>
    </rPh>
    <rPh sb="17" eb="19">
      <t>ケンコウ</t>
    </rPh>
    <rPh sb="19" eb="21">
      <t>ホケン</t>
    </rPh>
    <rPh sb="22" eb="24">
      <t>コウセイ</t>
    </rPh>
    <rPh sb="24" eb="26">
      <t>ネンキン</t>
    </rPh>
    <rPh sb="26" eb="28">
      <t>ホケン</t>
    </rPh>
    <rPh sb="29" eb="33">
      <t>ヒホケンシャ</t>
    </rPh>
    <rPh sb="33" eb="35">
      <t>バンゴウ</t>
    </rPh>
    <rPh sb="37" eb="38">
      <t>コト</t>
    </rPh>
    <rPh sb="44" eb="46">
      <t>ニュウリョク</t>
    </rPh>
    <rPh sb="47" eb="48">
      <t>ナ</t>
    </rPh>
    <rPh sb="49" eb="51">
      <t>バアイ</t>
    </rPh>
    <rPh sb="52" eb="55">
      <t>サイテイシュツ</t>
    </rPh>
    <rPh sb="57" eb="58">
      <t>ネガ</t>
    </rPh>
    <rPh sb="61" eb="63">
      <t>バアイ</t>
    </rPh>
    <phoneticPr fontId="1"/>
  </si>
  <si>
    <t>加入者資格取得届または基準給与変更届により届け出た基準給与に誤りが判明し、訂正を行う際には、このファイルではなく「基準給与訂正届」をご使用ください。</t>
    <phoneticPr fontId="1"/>
  </si>
  <si>
    <t>このファイルは「基準給与変更届」の提出漏れが判明した際にご使用ください。</t>
    <rPh sb="8" eb="15">
      <t>キジュンキュウヨヘンコウトドケ</t>
    </rPh>
    <rPh sb="17" eb="19">
      <t>テイシュツ</t>
    </rPh>
    <rPh sb="22" eb="24">
      <t>ハンメイ</t>
    </rPh>
    <rPh sb="26" eb="27">
      <t>サイ</t>
    </rPh>
    <rPh sb="29" eb="31">
      <t>シヨウ</t>
    </rPh>
    <phoneticPr fontId="1"/>
  </si>
  <si>
    <t>行、列及びセルの切り取り、削除、挿入及び並べ替え等は行わないでください。（入力が可能なセル以外には保護がかかっています。）</t>
    <rPh sb="0" eb="1">
      <t>ギョウ</t>
    </rPh>
    <rPh sb="2" eb="3">
      <t>レツ</t>
    </rPh>
    <rPh sb="3" eb="4">
      <t>オヨ</t>
    </rPh>
    <rPh sb="8" eb="9">
      <t>キ</t>
    </rPh>
    <rPh sb="10" eb="11">
      <t>ト</t>
    </rPh>
    <rPh sb="13" eb="15">
      <t>サクジョ</t>
    </rPh>
    <rPh sb="16" eb="18">
      <t>ソウニュウ</t>
    </rPh>
    <rPh sb="18" eb="19">
      <t>オヨ</t>
    </rPh>
    <rPh sb="20" eb="21">
      <t>ナラ</t>
    </rPh>
    <rPh sb="22" eb="23">
      <t>カ</t>
    </rPh>
    <rPh sb="24" eb="25">
      <t>トウ</t>
    </rPh>
    <rPh sb="26" eb="27">
      <t>オコナ</t>
    </rPh>
    <rPh sb="37" eb="39">
      <t>ニュウリョク</t>
    </rPh>
    <rPh sb="40" eb="42">
      <t>カノウ</t>
    </rPh>
    <rPh sb="45" eb="47">
      <t>イガイ</t>
    </rPh>
    <rPh sb="49" eb="51">
      <t>ホゴ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</si>
</sst>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e\.mm\.dd"/>
  </numFmts>
  <fonts count="3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9"/>
      <color indexed="8"/>
      <name val="ＭＳ 明朝"/>
      <family val="1"/>
      <charset val="128"/>
    </font>
    <font>
      <sz val="6"/>
      <name val="ＭＳ Ｐゴシック"/>
      <family val="3"/>
      <charset val="128"/>
    </font>
    <font>
      <sz val="10"/>
      <color indexed="8"/>
      <name val="ＭＳ 明朝"/>
      <family val="1"/>
      <charset val="128"/>
    </font>
    <font>
      <sz val="11"/>
      <color indexed="8"/>
      <name val="ＭＳ 明朝"/>
      <family val="1"/>
      <charset val="128"/>
    </font>
    <font>
      <sz val="12"/>
      <color indexed="8"/>
      <name val="ＭＳ 明朝"/>
      <family val="1"/>
      <charset val="128"/>
    </font>
    <font>
      <sz val="8"/>
      <color theme="1"/>
      <name val="ＭＳ 明朝"/>
      <family val="1"/>
      <charset val="128"/>
    </font>
    <font>
      <sz val="11"/>
      <name val="ＭＳ Ｐゴシック"/>
      <family val="2"/>
      <charset val="128"/>
      <scheme val="minor"/>
    </font>
    <font>
      <sz val="12"/>
      <color theme="1"/>
      <name val="ＭＳ 明朝"/>
      <family val="1"/>
      <charset val="128"/>
    </font>
    <font>
      <sz val="9"/>
      <color theme="1"/>
      <name val="ＭＳ 明朝"/>
      <family val="1"/>
      <charset val="128"/>
    </font>
    <font>
      <b/>
      <sz val="11"/>
      <color theme="1"/>
      <name val="ＭＳ 明朝"/>
      <family val="1"/>
      <charset val="128"/>
    </font>
    <font>
      <sz val="11"/>
      <color indexed="8"/>
      <name val="ＭＳ Ｐゴシック"/>
      <family val="3"/>
      <charset val="128"/>
    </font>
    <font>
      <sz val="20"/>
      <color theme="1"/>
      <name val="ＭＳ 明朝"/>
      <family val="1"/>
      <charset val="128"/>
    </font>
    <font>
      <sz val="11"/>
      <color theme="0"/>
      <name val="ＭＳ Ｐゴシック"/>
      <family val="2"/>
      <charset val="128"/>
      <scheme val="minor"/>
    </font>
    <font>
      <sz val="9"/>
      <color theme="1"/>
      <name val="ＭＳ Ｐゴシック"/>
      <family val="2"/>
      <charset val="128"/>
      <scheme val="minor"/>
    </font>
    <font>
      <b/>
      <sz val="9"/>
      <color theme="1"/>
      <name val="ＭＳ Ｐゴシック"/>
      <family val="2"/>
      <charset val="128"/>
      <scheme val="minor"/>
    </font>
    <font>
      <sz val="9"/>
      <color theme="1"/>
      <name val="ＭＳ Ｐゴシック"/>
      <family val="3"/>
      <charset val="128"/>
      <scheme val="minor"/>
    </font>
    <font>
      <b/>
      <sz val="14"/>
      <color theme="1"/>
      <name val="ＭＳ Ｐゴシック"/>
      <family val="3"/>
      <charset val="128"/>
      <scheme val="minor"/>
    </font>
    <font>
      <b/>
      <sz val="14"/>
      <color rgb="FFFF0000"/>
      <name val="ＭＳ Ｐゴシック"/>
      <family val="3"/>
      <charset val="128"/>
      <scheme val="minor"/>
    </font>
    <font>
      <sz val="10"/>
      <color theme="1"/>
      <name val="HG丸ｺﾞｼｯｸM-PRO"/>
      <family val="2"/>
      <charset val="128"/>
    </font>
    <font>
      <sz val="9"/>
      <name val="ＭＳ 明朝"/>
      <family val="1"/>
      <charset val="128"/>
    </font>
    <font>
      <u/>
      <sz val="20"/>
      <name val="ＭＳ 明朝"/>
      <family val="1"/>
      <charset val="128"/>
    </font>
    <font>
      <u/>
      <sz val="14"/>
      <name val="ＭＳ 明朝"/>
      <family val="1"/>
      <charset val="128"/>
    </font>
    <font>
      <sz val="11"/>
      <name val="ＭＳ 明朝"/>
      <family val="1"/>
      <charset val="128"/>
    </font>
    <font>
      <sz val="10"/>
      <name val="ＭＳ 明朝"/>
      <family val="1"/>
      <charset val="128"/>
    </font>
    <font>
      <sz val="8"/>
      <name val="ＭＳ 明朝"/>
      <family val="1"/>
      <charset val="128"/>
    </font>
    <font>
      <sz val="12"/>
      <name val="ＭＳ 明朝"/>
      <family val="1"/>
      <charset val="128"/>
    </font>
    <font>
      <sz val="20"/>
      <name val="ＭＳ 明朝"/>
      <family val="1"/>
      <charset val="128"/>
    </font>
    <font>
      <sz val="11"/>
      <name val="ＭＳ Ｐゴシック"/>
      <family val="3"/>
      <charset val="128"/>
      <scheme val="minor"/>
    </font>
    <font>
      <sz val="9"/>
      <name val="ＭＳ Ｐゴシック"/>
      <family val="3"/>
      <charset val="128"/>
      <scheme val="minor"/>
    </font>
    <font>
      <sz val="9"/>
      <color rgb="FFFF0000"/>
      <name val="ＭＳ Ｐゴシック"/>
      <family val="2"/>
      <charset val="128"/>
      <scheme val="minor"/>
    </font>
    <font>
      <sz val="9"/>
      <color rgb="FFFF0000"/>
      <name val="ＭＳ Ｐゴシック"/>
      <family val="3"/>
      <charset val="128"/>
      <scheme val="minor"/>
    </font>
  </fonts>
  <fills count="4">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dotted">
        <color indexed="64"/>
      </right>
      <top style="thin">
        <color indexed="64"/>
      </top>
      <bottom/>
      <diagonal/>
    </border>
    <border>
      <left style="dotted">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medium">
        <color indexed="64"/>
      </right>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top style="dotted">
        <color indexed="64"/>
      </top>
      <bottom/>
      <diagonal/>
    </border>
    <border>
      <left/>
      <right style="dotted">
        <color indexed="64"/>
      </right>
      <top/>
      <bottom/>
      <diagonal/>
    </border>
    <border>
      <left/>
      <right style="dotted">
        <color indexed="64"/>
      </right>
      <top/>
      <bottom style="medium">
        <color indexed="64"/>
      </bottom>
      <diagonal/>
    </border>
    <border>
      <left style="dotted">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hair">
        <color indexed="64"/>
      </left>
      <right/>
      <top style="thin">
        <color indexed="64"/>
      </top>
      <bottom/>
      <diagonal/>
    </border>
    <border>
      <left style="hair">
        <color indexed="64"/>
      </left>
      <right/>
      <top/>
      <bottom/>
      <diagonal/>
    </border>
    <border>
      <left style="medium">
        <color indexed="64"/>
      </left>
      <right style="medium">
        <color indexed="64"/>
      </right>
      <top/>
      <bottom style="medium">
        <color indexed="64"/>
      </bottom>
      <diagonal/>
    </border>
    <border diagonalUp="1">
      <left/>
      <right/>
      <top/>
      <bottom/>
      <diagonal style="dotted">
        <color indexed="64"/>
      </diagonal>
    </border>
    <border diagonalDown="1">
      <left/>
      <right/>
      <top/>
      <bottom/>
      <diagonal style="dotted">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medium">
        <color indexed="64"/>
      </bottom>
      <diagonal/>
    </border>
    <border>
      <left style="dotted">
        <color indexed="64"/>
      </left>
      <right/>
      <top style="thin">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4">
    <xf numFmtId="0" fontId="0" fillId="0" borderId="0">
      <alignment vertical="center"/>
    </xf>
    <xf numFmtId="0" fontId="2" fillId="0" borderId="0">
      <alignment vertical="center"/>
    </xf>
    <xf numFmtId="38" fontId="13" fillId="0" borderId="0" applyFont="0" applyFill="0" applyBorder="0" applyAlignment="0" applyProtection="0">
      <alignment vertical="center"/>
    </xf>
    <xf numFmtId="0" fontId="21" fillId="0" borderId="0">
      <alignment vertical="center"/>
    </xf>
  </cellStyleXfs>
  <cellXfs count="289">
    <xf numFmtId="0" fontId="0" fillId="0" borderId="0" xfId="0">
      <alignment vertical="center"/>
    </xf>
    <xf numFmtId="0" fontId="3" fillId="0" borderId="0" xfId="1" applyFont="1">
      <alignment vertical="center"/>
    </xf>
    <xf numFmtId="0" fontId="6" fillId="0" borderId="0" xfId="1" applyFont="1" applyAlignment="1">
      <alignment horizontal="center" vertical="center"/>
    </xf>
    <xf numFmtId="0" fontId="7" fillId="0" borderId="0" xfId="1" applyFont="1" applyAlignment="1">
      <alignment horizontal="center" vertical="center"/>
    </xf>
    <xf numFmtId="0" fontId="3" fillId="0" borderId="52" xfId="1" applyFont="1" applyBorder="1">
      <alignment vertical="center"/>
    </xf>
    <xf numFmtId="0" fontId="3" fillId="0" borderId="53" xfId="1" applyFont="1" applyBorder="1">
      <alignment vertical="center"/>
    </xf>
    <xf numFmtId="0" fontId="11" fillId="0" borderId="0" xfId="1" applyFont="1">
      <alignment vertical="center"/>
    </xf>
    <xf numFmtId="0" fontId="12" fillId="0" borderId="0" xfId="1" applyFont="1" applyAlignment="1">
      <alignment horizontal="center" vertical="center"/>
    </xf>
    <xf numFmtId="0" fontId="6" fillId="0" borderId="0" xfId="1" quotePrefix="1" applyFont="1">
      <alignment vertical="center"/>
    </xf>
    <xf numFmtId="0" fontId="7" fillId="0" borderId="0" xfId="1" quotePrefix="1" applyFont="1" applyAlignment="1">
      <alignment horizontal="center"/>
    </xf>
    <xf numFmtId="0" fontId="6" fillId="0" borderId="0" xfId="1" applyFont="1">
      <alignment vertical="center"/>
    </xf>
    <xf numFmtId="0" fontId="3" fillId="2" borderId="30" xfId="1" applyFont="1" applyFill="1" applyBorder="1" applyAlignment="1">
      <alignment horizontal="center" vertical="center"/>
    </xf>
    <xf numFmtId="0" fontId="8" fillId="0" borderId="25" xfId="1" applyFont="1" applyBorder="1">
      <alignment vertical="center"/>
    </xf>
    <xf numFmtId="0" fontId="11" fillId="0" borderId="58" xfId="1" applyFont="1" applyBorder="1">
      <alignment vertical="center"/>
    </xf>
    <xf numFmtId="0" fontId="8" fillId="0" borderId="27" xfId="1" applyFont="1" applyBorder="1">
      <alignment vertical="center"/>
    </xf>
    <xf numFmtId="0" fontId="8" fillId="0" borderId="33" xfId="1" applyFont="1" applyBorder="1">
      <alignment vertical="center"/>
    </xf>
    <xf numFmtId="0" fontId="11" fillId="0" borderId="28" xfId="1" applyFont="1" applyBorder="1">
      <alignment vertical="center"/>
    </xf>
    <xf numFmtId="0" fontId="11" fillId="0" borderId="44" xfId="1" applyFont="1" applyBorder="1">
      <alignment vertical="center"/>
    </xf>
    <xf numFmtId="0" fontId="11" fillId="0" borderId="0" xfId="1" applyFont="1" applyAlignment="1">
      <alignment vertical="center" shrinkToFit="1"/>
    </xf>
    <xf numFmtId="0" fontId="15" fillId="0" borderId="0" xfId="0" applyFont="1">
      <alignment vertical="center"/>
    </xf>
    <xf numFmtId="176" fontId="0" fillId="0" borderId="1" xfId="0" applyNumberFormat="1" applyBorder="1" applyAlignment="1" applyProtection="1">
      <alignment horizontal="center" vertical="center"/>
      <protection locked="0"/>
    </xf>
    <xf numFmtId="0" fontId="0" fillId="0" borderId="1" xfId="0" applyBorder="1" applyAlignment="1" applyProtection="1">
      <alignment horizontal="right" vertical="center"/>
      <protection locked="0"/>
    </xf>
    <xf numFmtId="0" fontId="0" fillId="0" borderId="1" xfId="0" applyBorder="1" applyAlignment="1" applyProtection="1">
      <alignment horizontal="center" vertical="center"/>
      <protection locked="0"/>
    </xf>
    <xf numFmtId="0" fontId="16" fillId="0" borderId="0" xfId="0" applyFont="1">
      <alignment vertical="center"/>
    </xf>
    <xf numFmtId="0" fontId="17" fillId="0" borderId="0" xfId="0" applyFont="1">
      <alignment vertical="center"/>
    </xf>
    <xf numFmtId="0" fontId="18" fillId="0" borderId="0" xfId="0" applyFont="1" applyAlignment="1">
      <alignment horizontal="center" vertical="center"/>
    </xf>
    <xf numFmtId="0" fontId="18" fillId="0" borderId="55" xfId="0" applyFont="1" applyBorder="1">
      <alignment vertical="center"/>
    </xf>
    <xf numFmtId="0" fontId="18" fillId="0" borderId="38" xfId="0" applyFont="1" applyBorder="1">
      <alignment vertical="center"/>
    </xf>
    <xf numFmtId="0" fontId="19" fillId="0" borderId="0" xfId="0" applyFont="1">
      <alignment vertical="center"/>
    </xf>
    <xf numFmtId="0" fontId="0" fillId="0" borderId="1" xfId="0" applyBorder="1" applyAlignment="1" applyProtection="1">
      <alignment horizontal="left" vertical="center" indent="1"/>
      <protection locked="0"/>
    </xf>
    <xf numFmtId="0" fontId="22" fillId="0" borderId="0" xfId="1" applyFont="1">
      <alignment vertical="center"/>
    </xf>
    <xf numFmtId="0" fontId="22" fillId="0" borderId="0" xfId="1" applyFont="1" applyAlignment="1">
      <alignment horizontal="center" vertical="center"/>
    </xf>
    <xf numFmtId="0" fontId="24" fillId="0" borderId="0" xfId="1" applyFont="1" applyAlignment="1">
      <alignment horizontal="center"/>
    </xf>
    <xf numFmtId="0" fontId="25" fillId="0" borderId="0" xfId="1" applyFont="1" applyAlignment="1">
      <alignment horizontal="right" vertical="center"/>
    </xf>
    <xf numFmtId="0" fontId="26" fillId="0" borderId="0" xfId="1" applyFont="1" applyAlignment="1">
      <alignment horizontal="distributed"/>
    </xf>
    <xf numFmtId="0" fontId="26" fillId="0" borderId="0" xfId="1" applyFont="1" applyAlignment="1">
      <alignment horizontal="right" vertical="center"/>
    </xf>
    <xf numFmtId="0" fontId="26" fillId="0" borderId="0" xfId="1" applyFont="1" applyAlignment="1">
      <alignment horizontal="center" vertical="center"/>
    </xf>
    <xf numFmtId="0" fontId="27" fillId="0" borderId="0" xfId="1" applyFont="1" applyAlignment="1">
      <alignment horizontal="center" vertical="center"/>
    </xf>
    <xf numFmtId="0" fontId="27" fillId="0" borderId="0" xfId="1" applyFont="1" applyAlignment="1">
      <alignment horizontal="right" vertical="top"/>
    </xf>
    <xf numFmtId="0" fontId="28" fillId="0" borderId="0" xfId="1" applyFont="1" applyAlignment="1">
      <alignment horizontal="center" vertical="center"/>
    </xf>
    <xf numFmtId="0" fontId="25" fillId="0" borderId="0" xfId="1" quotePrefix="1" applyFont="1">
      <alignment vertical="center"/>
    </xf>
    <xf numFmtId="0" fontId="28" fillId="0" borderId="0" xfId="1" quotePrefix="1" applyFont="1" applyAlignment="1">
      <alignment horizontal="center"/>
    </xf>
    <xf numFmtId="0" fontId="25" fillId="0" borderId="0" xfId="1" applyFont="1">
      <alignment vertical="center"/>
    </xf>
    <xf numFmtId="0" fontId="25" fillId="0" borderId="0" xfId="1" applyFont="1" applyAlignment="1">
      <alignment horizontal="center" vertical="center"/>
    </xf>
    <xf numFmtId="0" fontId="22" fillId="2" borderId="30" xfId="1" applyFont="1" applyFill="1" applyBorder="1" applyAlignment="1">
      <alignment horizontal="center" vertical="center"/>
    </xf>
    <xf numFmtId="0" fontId="27" fillId="0" borderId="25" xfId="1" applyFont="1" applyBorder="1">
      <alignment vertical="center"/>
    </xf>
    <xf numFmtId="0" fontId="22" fillId="0" borderId="58" xfId="1" applyFont="1" applyBorder="1">
      <alignment vertical="center"/>
    </xf>
    <xf numFmtId="0" fontId="27" fillId="0" borderId="27" xfId="1" applyFont="1" applyBorder="1">
      <alignment vertical="center"/>
    </xf>
    <xf numFmtId="0" fontId="27" fillId="0" borderId="33" xfId="1" applyFont="1" applyBorder="1">
      <alignment vertical="center"/>
    </xf>
    <xf numFmtId="0" fontId="22" fillId="0" borderId="28" xfId="1" applyFont="1" applyBorder="1">
      <alignment vertical="center"/>
    </xf>
    <xf numFmtId="0" fontId="22" fillId="0" borderId="44" xfId="1" applyFont="1" applyBorder="1">
      <alignment vertical="center"/>
    </xf>
    <xf numFmtId="0" fontId="28" fillId="0" borderId="18" xfId="1" applyFont="1" applyBorder="1">
      <alignment vertical="center"/>
    </xf>
    <xf numFmtId="0" fontId="28" fillId="0" borderId="21" xfId="1" applyFont="1" applyBorder="1">
      <alignment vertical="center"/>
    </xf>
    <xf numFmtId="0" fontId="22" fillId="0" borderId="0" xfId="1" applyFont="1" applyAlignment="1">
      <alignment vertical="center" shrinkToFit="1"/>
    </xf>
    <xf numFmtId="0" fontId="22" fillId="0" borderId="52" xfId="1" applyFont="1" applyBorder="1">
      <alignment vertical="center"/>
    </xf>
    <xf numFmtId="0" fontId="22" fillId="0" borderId="53" xfId="1" applyFont="1" applyBorder="1">
      <alignment vertical="center"/>
    </xf>
    <xf numFmtId="0" fontId="28" fillId="0" borderId="74" xfId="1" applyFont="1" applyBorder="1">
      <alignment vertical="center"/>
    </xf>
    <xf numFmtId="0" fontId="28" fillId="0" borderId="75" xfId="1" applyFont="1" applyBorder="1">
      <alignment vertical="center"/>
    </xf>
    <xf numFmtId="0" fontId="7" fillId="0" borderId="74" xfId="1" applyFont="1" applyBorder="1">
      <alignment vertical="center"/>
    </xf>
    <xf numFmtId="0" fontId="7" fillId="0" borderId="75" xfId="1" applyFont="1" applyBorder="1">
      <alignment vertical="center"/>
    </xf>
    <xf numFmtId="176" fontId="0" fillId="0" borderId="1" xfId="0" applyNumberFormat="1" applyBorder="1" applyAlignment="1" applyProtection="1">
      <alignment horizontal="left" vertical="center" indent="1"/>
      <protection locked="0"/>
    </xf>
    <xf numFmtId="0" fontId="32" fillId="0" borderId="0" xfId="0" applyFont="1">
      <alignment vertical="center"/>
    </xf>
    <xf numFmtId="0" fontId="33" fillId="0" borderId="0" xfId="0" applyFont="1">
      <alignment vertical="center"/>
    </xf>
    <xf numFmtId="0" fontId="0" fillId="0" borderId="3" xfId="0" applyBorder="1" applyProtection="1">
      <alignment vertical="center"/>
      <protection locked="0"/>
    </xf>
    <xf numFmtId="0" fontId="0" fillId="0" borderId="5" xfId="0"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right" vertical="center"/>
    </xf>
    <xf numFmtId="176" fontId="0" fillId="3" borderId="1" xfId="0" applyNumberFormat="1" applyFill="1" applyBorder="1" applyAlignment="1">
      <alignment horizontal="center" vertical="center"/>
    </xf>
    <xf numFmtId="0" fontId="0" fillId="3" borderId="3" xfId="0" applyFill="1" applyBorder="1">
      <alignment vertical="center"/>
    </xf>
    <xf numFmtId="0" fontId="0" fillId="3" borderId="5" xfId="0" applyFill="1" applyBorder="1" applyAlignment="1">
      <alignment horizontal="center" vertical="center"/>
    </xf>
    <xf numFmtId="0" fontId="0" fillId="0" borderId="0" xfId="0" applyAlignment="1">
      <alignment horizontal="left" vertical="center" indent="1"/>
    </xf>
    <xf numFmtId="0" fontId="0" fillId="0" borderId="4" xfId="0" applyBorder="1" applyAlignment="1">
      <alignment horizontal="left" vertical="center" indent="1"/>
    </xf>
    <xf numFmtId="0" fontId="9" fillId="0" borderId="0" xfId="0" applyFont="1" applyAlignment="1">
      <alignment horizontal="center" vertical="center"/>
    </xf>
    <xf numFmtId="0" fontId="18" fillId="0" borderId="2" xfId="0" applyFont="1" applyBorder="1" applyAlignment="1">
      <alignment horizontal="center" vertical="center"/>
    </xf>
    <xf numFmtId="0" fontId="18" fillId="0" borderId="0" xfId="0" applyFont="1" applyAlignment="1">
      <alignment horizontal="center" vertical="center"/>
    </xf>
    <xf numFmtId="0" fontId="18" fillId="0" borderId="59" xfId="0" applyFont="1" applyBorder="1" applyAlignment="1">
      <alignment horizontal="center" vertical="center"/>
    </xf>
    <xf numFmtId="0" fontId="18" fillId="0" borderId="67" xfId="0" applyFont="1" applyBorder="1" applyAlignment="1">
      <alignment horizontal="center"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18" fillId="0" borderId="50" xfId="0" applyFont="1" applyBorder="1" applyAlignment="1">
      <alignment horizontal="left" vertical="center"/>
    </xf>
    <xf numFmtId="0" fontId="18" fillId="0" borderId="0" xfId="0" applyFont="1" applyAlignment="1">
      <alignment horizontal="left" vertical="center"/>
    </xf>
    <xf numFmtId="0" fontId="18" fillId="0" borderId="38" xfId="0" applyFont="1" applyBorder="1" applyAlignment="1">
      <alignment horizontal="left" vertical="center"/>
    </xf>
    <xf numFmtId="0" fontId="18" fillId="0" borderId="62" xfId="0" applyFont="1" applyBorder="1" applyAlignment="1">
      <alignment horizontal="left" vertical="center"/>
    </xf>
    <xf numFmtId="0" fontId="18" fillId="0" borderId="60" xfId="0" applyFont="1" applyBorder="1" applyAlignment="1">
      <alignment horizontal="left" vertical="center"/>
    </xf>
    <xf numFmtId="0" fontId="18" fillId="0" borderId="63" xfId="0" applyFont="1" applyBorder="1" applyAlignment="1">
      <alignment horizontal="left" vertical="center"/>
    </xf>
    <xf numFmtId="0" fontId="18" fillId="0" borderId="68" xfId="0" applyFont="1" applyBorder="1" applyAlignment="1">
      <alignment horizontal="center" vertical="center"/>
    </xf>
    <xf numFmtId="0" fontId="18" fillId="0" borderId="69" xfId="0" applyFont="1" applyBorder="1" applyAlignment="1">
      <alignment horizontal="center" vertical="center"/>
    </xf>
    <xf numFmtId="0" fontId="18" fillId="0" borderId="69" xfId="0" applyFont="1" applyBorder="1" applyAlignment="1">
      <alignment horizontal="left" vertical="center"/>
    </xf>
    <xf numFmtId="0" fontId="18" fillId="0" borderId="70" xfId="0" applyFont="1" applyBorder="1" applyAlignment="1">
      <alignment horizontal="left" vertical="center"/>
    </xf>
    <xf numFmtId="0" fontId="18" fillId="0" borderId="68" xfId="0" applyFont="1" applyBorder="1" applyAlignment="1">
      <alignment horizontal="center" vertical="center" wrapText="1"/>
    </xf>
    <xf numFmtId="0" fontId="18" fillId="0" borderId="71" xfId="0" applyFont="1" applyBorder="1" applyAlignment="1">
      <alignment horizontal="center" vertical="center"/>
    </xf>
    <xf numFmtId="0" fontId="18" fillId="0" borderId="72" xfId="0" applyFont="1" applyBorder="1" applyAlignment="1">
      <alignment horizontal="center" vertical="center"/>
    </xf>
    <xf numFmtId="0" fontId="31" fillId="0" borderId="64" xfId="0" applyFont="1" applyBorder="1" applyAlignment="1">
      <alignment horizontal="left" vertical="center" wrapText="1"/>
    </xf>
    <xf numFmtId="0" fontId="31" fillId="0" borderId="65" xfId="0" applyFont="1" applyBorder="1" applyAlignment="1">
      <alignment horizontal="left" vertical="center" wrapText="1"/>
    </xf>
    <xf numFmtId="0" fontId="31" fillId="0" borderId="66" xfId="0" applyFont="1" applyBorder="1" applyAlignment="1">
      <alignment horizontal="left" vertical="center" wrapText="1"/>
    </xf>
    <xf numFmtId="0" fontId="31" fillId="0" borderId="73" xfId="0" applyFont="1" applyBorder="1" applyAlignment="1">
      <alignment horizontal="left" vertical="center" wrapText="1"/>
    </xf>
    <xf numFmtId="0" fontId="31" fillId="0" borderId="55" xfId="0" applyFont="1" applyBorder="1" applyAlignment="1">
      <alignment horizontal="left" vertical="center" wrapText="1"/>
    </xf>
    <xf numFmtId="0" fontId="31" fillId="0" borderId="56" xfId="0" applyFont="1" applyBorder="1" applyAlignment="1">
      <alignment horizontal="left" vertical="center" wrapText="1"/>
    </xf>
    <xf numFmtId="0" fontId="18" fillId="0" borderId="50" xfId="0" applyFont="1" applyBorder="1" applyAlignment="1">
      <alignment horizontal="left" vertical="center" wrapText="1"/>
    </xf>
    <xf numFmtId="0" fontId="18" fillId="0" borderId="64" xfId="0" applyFont="1" applyBorder="1" applyAlignment="1">
      <alignment horizontal="left" vertical="center" wrapText="1"/>
    </xf>
    <xf numFmtId="0" fontId="18" fillId="0" borderId="65" xfId="0" applyFont="1" applyBorder="1" applyAlignment="1">
      <alignment horizontal="left" vertical="center" wrapText="1"/>
    </xf>
    <xf numFmtId="0" fontId="18" fillId="0" borderId="66" xfId="0" applyFont="1" applyBorder="1" applyAlignment="1">
      <alignment horizontal="left" vertical="center" wrapText="1"/>
    </xf>
    <xf numFmtId="0" fontId="18" fillId="0" borderId="62" xfId="0" applyFont="1" applyBorder="1" applyAlignment="1">
      <alignment horizontal="left" vertical="center" wrapText="1"/>
    </xf>
    <xf numFmtId="0" fontId="18" fillId="0" borderId="60" xfId="0" applyFont="1" applyBorder="1" applyAlignment="1">
      <alignment horizontal="left" vertical="center" wrapText="1"/>
    </xf>
    <xf numFmtId="0" fontId="18" fillId="0" borderId="63" xfId="0" applyFont="1" applyBorder="1" applyAlignment="1">
      <alignment horizontal="left" vertical="center" wrapText="1"/>
    </xf>
    <xf numFmtId="0" fontId="18" fillId="0" borderId="65" xfId="0" applyFont="1" applyBorder="1" applyAlignment="1">
      <alignment horizontal="left" vertical="center"/>
    </xf>
    <xf numFmtId="0" fontId="18" fillId="0" borderId="66" xfId="0" applyFont="1" applyBorder="1" applyAlignment="1">
      <alignment horizontal="left" vertical="center"/>
    </xf>
    <xf numFmtId="0" fontId="19" fillId="0" borderId="0" xfId="0" applyFont="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center" vertical="center"/>
    </xf>
    <xf numFmtId="0" fontId="31" fillId="0" borderId="59" xfId="0" applyFont="1" applyBorder="1" applyAlignment="1">
      <alignment horizontal="center" vertical="center"/>
    </xf>
    <xf numFmtId="0" fontId="31" fillId="0" borderId="60" xfId="0" applyFont="1" applyBorder="1" applyAlignment="1">
      <alignment horizontal="center" vertical="center"/>
    </xf>
    <xf numFmtId="0" fontId="31" fillId="0" borderId="61" xfId="0" applyFont="1" applyBorder="1" applyAlignment="1">
      <alignment horizontal="center" vertical="center"/>
    </xf>
    <xf numFmtId="0" fontId="18" fillId="0" borderId="49" xfId="0" applyFont="1" applyBorder="1" applyAlignment="1">
      <alignment horizontal="left" vertical="center"/>
    </xf>
    <xf numFmtId="0" fontId="18" fillId="0" borderId="7" xfId="0" applyFont="1" applyBorder="1" applyAlignment="1">
      <alignment horizontal="left" vertical="center"/>
    </xf>
    <xf numFmtId="0" fontId="18" fillId="0" borderId="34" xfId="0" applyFont="1" applyBorder="1" applyAlignment="1">
      <alignment horizontal="left" vertical="center"/>
    </xf>
    <xf numFmtId="0" fontId="18" fillId="0" borderId="64" xfId="0" applyFont="1" applyBorder="1" applyAlignment="1">
      <alignment horizontal="left" vertical="center"/>
    </xf>
    <xf numFmtId="0" fontId="31" fillId="0" borderId="65" xfId="0" applyFont="1" applyBorder="1" applyAlignment="1">
      <alignment horizontal="left" vertical="center"/>
    </xf>
    <xf numFmtId="0" fontId="31" fillId="0" borderId="66" xfId="0" applyFont="1" applyBorder="1" applyAlignment="1">
      <alignment horizontal="left" vertical="center"/>
    </xf>
    <xf numFmtId="0" fontId="31" fillId="0" borderId="62" xfId="0" applyFont="1" applyBorder="1" applyAlignment="1">
      <alignment horizontal="left" vertical="center"/>
    </xf>
    <xf numFmtId="0" fontId="31" fillId="0" borderId="60" xfId="0" applyFont="1" applyBorder="1" applyAlignment="1">
      <alignment horizontal="left" vertical="center"/>
    </xf>
    <xf numFmtId="0" fontId="31" fillId="0" borderId="63" xfId="0" applyFont="1" applyBorder="1" applyAlignment="1">
      <alignment horizontal="left" vertical="center"/>
    </xf>
    <xf numFmtId="0" fontId="0" fillId="2" borderId="3" xfId="0" applyFill="1" applyBorder="1" applyAlignment="1">
      <alignment horizontal="left" vertical="center" indent="1"/>
    </xf>
    <xf numFmtId="0" fontId="0" fillId="2" borderId="5" xfId="0" applyFill="1" applyBorder="1" applyAlignment="1">
      <alignment horizontal="left" vertical="center" indent="1"/>
    </xf>
    <xf numFmtId="0" fontId="30" fillId="2" borderId="3" xfId="0" applyFont="1" applyFill="1" applyBorder="1" applyAlignment="1">
      <alignment horizontal="left" vertical="center" indent="1"/>
    </xf>
    <xf numFmtId="0" fontId="30" fillId="2" borderId="5" xfId="0" applyFont="1" applyFill="1" applyBorder="1" applyAlignment="1">
      <alignment horizontal="left" vertical="center" indent="1"/>
    </xf>
    <xf numFmtId="0" fontId="0" fillId="0" borderId="3" xfId="0" applyBorder="1" applyAlignment="1" applyProtection="1">
      <alignment horizontal="left" vertical="center" indent="1"/>
      <protection locked="0"/>
    </xf>
    <xf numFmtId="0" fontId="0" fillId="0" borderId="4" xfId="0" applyBorder="1" applyAlignment="1" applyProtection="1">
      <alignment horizontal="left" vertical="center" indent="1"/>
      <protection locked="0"/>
    </xf>
    <xf numFmtId="0" fontId="0" fillId="0" borderId="5" xfId="0" applyBorder="1" applyAlignment="1" applyProtection="1">
      <alignment horizontal="left" vertical="center" indent="1"/>
      <protection locked="0"/>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30" fillId="0" borderId="3" xfId="0" applyFont="1" applyBorder="1" applyAlignment="1" applyProtection="1">
      <alignment horizontal="left" vertical="center" indent="1"/>
      <protection locked="0"/>
    </xf>
    <xf numFmtId="0" fontId="30" fillId="0" borderId="5" xfId="0" applyFont="1" applyBorder="1" applyAlignment="1" applyProtection="1">
      <alignment horizontal="left" vertical="center" indent="1"/>
      <protection locked="0"/>
    </xf>
    <xf numFmtId="0" fontId="26" fillId="0" borderId="7" xfId="1" applyFont="1" applyBorder="1" applyAlignment="1">
      <alignment horizontal="left" vertical="center" indent="1"/>
    </xf>
    <xf numFmtId="0" fontId="26" fillId="0" borderId="34" xfId="1" applyFont="1" applyBorder="1" applyAlignment="1">
      <alignment horizontal="left" vertical="center" indent="1"/>
    </xf>
    <xf numFmtId="0" fontId="26" fillId="0" borderId="0" xfId="1" applyFont="1" applyAlignment="1">
      <alignment horizontal="left" vertical="center" indent="1"/>
    </xf>
    <xf numFmtId="0" fontId="26" fillId="0" borderId="38" xfId="1" applyFont="1" applyBorder="1" applyAlignment="1">
      <alignment horizontal="left" vertical="center" indent="1"/>
    </xf>
    <xf numFmtId="0" fontId="26" fillId="0" borderId="55" xfId="1" applyFont="1" applyBorder="1" applyAlignment="1">
      <alignment horizontal="left" vertical="center" indent="1"/>
    </xf>
    <xf numFmtId="0" fontId="26" fillId="0" borderId="56" xfId="1" applyFont="1" applyBorder="1" applyAlignment="1">
      <alignment horizontal="left" vertical="center" indent="1"/>
    </xf>
    <xf numFmtId="0" fontId="28" fillId="0" borderId="16" xfId="1" applyFont="1" applyBorder="1" applyAlignment="1">
      <alignment horizontal="center" vertical="center"/>
    </xf>
    <xf numFmtId="0" fontId="28" fillId="0" borderId="19" xfId="1" applyFont="1" applyBorder="1" applyAlignment="1">
      <alignment horizontal="center" vertical="center"/>
    </xf>
    <xf numFmtId="0" fontId="28" fillId="0" borderId="22" xfId="1" applyFont="1" applyBorder="1" applyAlignment="1">
      <alignment horizontal="center" vertical="center"/>
    </xf>
    <xf numFmtId="0" fontId="28" fillId="0" borderId="17" xfId="1" applyFont="1" applyBorder="1" applyAlignment="1">
      <alignment horizontal="center" vertical="center"/>
    </xf>
    <xf numFmtId="0" fontId="28" fillId="0" borderId="20" xfId="1" applyFont="1" applyBorder="1" applyAlignment="1">
      <alignment horizontal="center" vertical="center"/>
    </xf>
    <xf numFmtId="0" fontId="28" fillId="0" borderId="23" xfId="1" applyFont="1" applyBorder="1" applyAlignment="1">
      <alignment horizontal="center" vertical="center"/>
    </xf>
    <xf numFmtId="0" fontId="28" fillId="0" borderId="18" xfId="1" applyFont="1" applyBorder="1" applyAlignment="1">
      <alignment horizontal="center" vertical="center"/>
    </xf>
    <xf numFmtId="0" fontId="28" fillId="0" borderId="21" xfId="1" applyFont="1" applyBorder="1" applyAlignment="1">
      <alignment horizontal="center" vertical="center"/>
    </xf>
    <xf numFmtId="0" fontId="28" fillId="0" borderId="24" xfId="1" applyFont="1" applyBorder="1" applyAlignment="1">
      <alignment horizontal="center" vertical="center"/>
    </xf>
    <xf numFmtId="0" fontId="22" fillId="0" borderId="6" xfId="1" applyFont="1" applyBorder="1" applyAlignment="1">
      <alignment horizontal="distributed" vertical="center" indent="1"/>
    </xf>
    <xf numFmtId="0" fontId="22" fillId="0" borderId="7" xfId="1" applyFont="1" applyBorder="1" applyAlignment="1">
      <alignment horizontal="distributed" vertical="center" indent="1"/>
    </xf>
    <xf numFmtId="0" fontId="22" fillId="0" borderId="34" xfId="1" applyFont="1" applyBorder="1" applyAlignment="1">
      <alignment horizontal="distributed" vertical="center" indent="1"/>
    </xf>
    <xf numFmtId="0" fontId="22" fillId="0" borderId="2" xfId="1" applyFont="1" applyBorder="1" applyAlignment="1">
      <alignment horizontal="distributed" vertical="center" indent="1"/>
    </xf>
    <xf numFmtId="0" fontId="22" fillId="0" borderId="0" xfId="1" applyFont="1" applyAlignment="1">
      <alignment horizontal="distributed" vertical="center" indent="1"/>
    </xf>
    <xf numFmtId="0" fontId="22" fillId="0" borderId="38" xfId="1" applyFont="1" applyBorder="1" applyAlignment="1">
      <alignment horizontal="distributed" vertical="center" indent="1"/>
    </xf>
    <xf numFmtId="0" fontId="22" fillId="0" borderId="54" xfId="1" applyFont="1" applyBorder="1" applyAlignment="1">
      <alignment horizontal="distributed" vertical="center" indent="1"/>
    </xf>
    <xf numFmtId="0" fontId="22" fillId="0" borderId="55" xfId="1" applyFont="1" applyBorder="1" applyAlignment="1">
      <alignment horizontal="distributed" vertical="center" indent="1"/>
    </xf>
    <xf numFmtId="0" fontId="22" fillId="0" borderId="56" xfId="1" applyFont="1" applyBorder="1" applyAlignment="1">
      <alignment horizontal="distributed" vertical="center" indent="1"/>
    </xf>
    <xf numFmtId="0" fontId="22" fillId="0" borderId="41" xfId="1" applyFont="1" applyBorder="1" applyAlignment="1">
      <alignment horizontal="center" vertical="center" shrinkToFit="1"/>
    </xf>
    <xf numFmtId="0" fontId="22" fillId="2" borderId="9" xfId="1" applyFont="1" applyFill="1" applyBorder="1" applyAlignment="1">
      <alignment horizontal="center" vertical="center"/>
    </xf>
    <xf numFmtId="0" fontId="22" fillId="2" borderId="10" xfId="1" applyFont="1" applyFill="1" applyBorder="1" applyAlignment="1">
      <alignment horizontal="center" vertical="center"/>
    </xf>
    <xf numFmtId="0" fontId="22" fillId="2" borderId="11" xfId="1" applyFont="1" applyFill="1" applyBorder="1" applyAlignment="1">
      <alignment horizontal="center" vertical="center"/>
    </xf>
    <xf numFmtId="0" fontId="28" fillId="0" borderId="36" xfId="1" quotePrefix="1" applyFont="1" applyBorder="1" applyAlignment="1">
      <alignment horizontal="center" vertical="center"/>
    </xf>
    <xf numFmtId="0" fontId="28" fillId="0" borderId="40" xfId="1" quotePrefix="1" applyFont="1" applyBorder="1" applyAlignment="1">
      <alignment horizontal="center" vertical="center"/>
    </xf>
    <xf numFmtId="0" fontId="28" fillId="0" borderId="47" xfId="1" quotePrefix="1" applyFont="1" applyBorder="1" applyAlignment="1">
      <alignment horizontal="center" vertical="center"/>
    </xf>
    <xf numFmtId="0" fontId="28" fillId="0" borderId="35" xfId="1" quotePrefix="1" applyFont="1" applyBorder="1" applyAlignment="1">
      <alignment horizontal="center" vertical="center"/>
    </xf>
    <xf numFmtId="0" fontId="28" fillId="0" borderId="39" xfId="1" quotePrefix="1" applyFont="1" applyBorder="1" applyAlignment="1">
      <alignment horizontal="center" vertical="center"/>
    </xf>
    <xf numFmtId="0" fontId="28" fillId="0" borderId="46" xfId="1" quotePrefix="1" applyFont="1" applyBorder="1" applyAlignment="1">
      <alignment horizontal="center" vertical="center"/>
    </xf>
    <xf numFmtId="0" fontId="28" fillId="0" borderId="18" xfId="1" quotePrefix="1" applyFont="1" applyBorder="1" applyAlignment="1">
      <alignment horizontal="center" vertical="center"/>
    </xf>
    <xf numFmtId="0" fontId="28" fillId="0" borderId="21" xfId="1" quotePrefix="1" applyFont="1" applyBorder="1" applyAlignment="1">
      <alignment horizontal="center" vertical="center"/>
    </xf>
    <xf numFmtId="0" fontId="28" fillId="0" borderId="24" xfId="1" quotePrefix="1" applyFont="1" applyBorder="1" applyAlignment="1">
      <alignment horizontal="center" vertical="center"/>
    </xf>
    <xf numFmtId="58" fontId="25" fillId="0" borderId="0" xfId="1" applyNumberFormat="1" applyFont="1" applyAlignment="1">
      <alignment horizontal="right" vertical="center" shrinkToFit="1"/>
    </xf>
    <xf numFmtId="0" fontId="29" fillId="0" borderId="7" xfId="1" applyFont="1" applyBorder="1" applyAlignment="1">
      <alignment horizontal="center" vertical="center" shrinkToFit="1"/>
    </xf>
    <xf numFmtId="0" fontId="29" fillId="0" borderId="32" xfId="1" applyFont="1" applyBorder="1" applyAlignment="1">
      <alignment horizontal="center" vertical="center" shrinkToFit="1"/>
    </xf>
    <xf numFmtId="0" fontId="29" fillId="0" borderId="0" xfId="1" applyFont="1" applyAlignment="1">
      <alignment horizontal="center" vertical="center" shrinkToFit="1"/>
    </xf>
    <xf numFmtId="0" fontId="29" fillId="0" borderId="42" xfId="1" applyFont="1" applyBorder="1" applyAlignment="1">
      <alignment horizontal="center" vertical="center" shrinkToFit="1"/>
    </xf>
    <xf numFmtId="0" fontId="29" fillId="0" borderId="8" xfId="1" applyFont="1" applyBorder="1" applyAlignment="1">
      <alignment horizontal="center" vertical="center" shrinkToFit="1"/>
    </xf>
    <xf numFmtId="0" fontId="29" fillId="0" borderId="43" xfId="1" applyFont="1" applyBorder="1" applyAlignment="1">
      <alignment horizontal="center" vertical="center" shrinkToFit="1"/>
    </xf>
    <xf numFmtId="0" fontId="29" fillId="0" borderId="26" xfId="1" applyFont="1" applyBorder="1" applyAlignment="1">
      <alignment horizontal="center" vertical="center" shrinkToFit="1"/>
    </xf>
    <xf numFmtId="0" fontId="29" fillId="0" borderId="12" xfId="1" applyFont="1" applyBorder="1" applyAlignment="1">
      <alignment horizontal="center" vertical="center" shrinkToFit="1"/>
    </xf>
    <xf numFmtId="0" fontId="29" fillId="0" borderId="29" xfId="1" applyFont="1" applyBorder="1" applyAlignment="1">
      <alignment horizontal="center" vertical="center" shrinkToFit="1"/>
    </xf>
    <xf numFmtId="0" fontId="28" fillId="0" borderId="25" xfId="1" applyFont="1" applyBorder="1" applyAlignment="1">
      <alignment horizontal="center" vertical="center" shrinkToFit="1"/>
    </xf>
    <xf numFmtId="0" fontId="28" fillId="0" borderId="7" xfId="1" applyFont="1" applyBorder="1" applyAlignment="1">
      <alignment horizontal="center" vertical="center" shrinkToFit="1"/>
    </xf>
    <xf numFmtId="0" fontId="28" fillId="0" borderId="34" xfId="1" applyFont="1" applyBorder="1" applyAlignment="1">
      <alignment horizontal="center" vertical="center" shrinkToFit="1"/>
    </xf>
    <xf numFmtId="0" fontId="28" fillId="0" borderId="27" xfId="1" applyFont="1" applyBorder="1" applyAlignment="1">
      <alignment horizontal="center" vertical="center" shrinkToFit="1"/>
    </xf>
    <xf numFmtId="0" fontId="28" fillId="0" borderId="0" xfId="1" applyFont="1" applyAlignment="1">
      <alignment horizontal="center" vertical="center" shrinkToFit="1"/>
    </xf>
    <xf numFmtId="0" fontId="28" fillId="0" borderId="38" xfId="1" applyFont="1" applyBorder="1" applyAlignment="1">
      <alignment horizontal="center" vertical="center" shrinkToFit="1"/>
    </xf>
    <xf numFmtId="0" fontId="28" fillId="0" borderId="28" xfId="1" applyFont="1" applyBorder="1" applyAlignment="1">
      <alignment horizontal="center" vertical="center" shrinkToFit="1"/>
    </xf>
    <xf numFmtId="0" fontId="28" fillId="0" borderId="8" xfId="1" applyFont="1" applyBorder="1" applyAlignment="1">
      <alignment horizontal="center" vertical="center" shrinkToFit="1"/>
    </xf>
    <xf numFmtId="0" fontId="28" fillId="0" borderId="45" xfId="1" applyFont="1" applyBorder="1" applyAlignment="1">
      <alignment horizontal="center" vertical="center" shrinkToFit="1"/>
    </xf>
    <xf numFmtId="0" fontId="28" fillId="0" borderId="35" xfId="1" applyFont="1" applyBorder="1" applyAlignment="1">
      <alignment horizontal="center" vertical="center"/>
    </xf>
    <xf numFmtId="0" fontId="28" fillId="0" borderId="39" xfId="1" applyFont="1" applyBorder="1" applyAlignment="1">
      <alignment horizontal="center" vertical="center"/>
    </xf>
    <xf numFmtId="0" fontId="28" fillId="0" borderId="46" xfId="1" applyFont="1" applyBorder="1" applyAlignment="1">
      <alignment horizontal="center" vertical="center"/>
    </xf>
    <xf numFmtId="0" fontId="28" fillId="0" borderId="36" xfId="1" applyFont="1" applyBorder="1" applyAlignment="1">
      <alignment horizontal="center" vertical="center"/>
    </xf>
    <xf numFmtId="0" fontId="28" fillId="0" borderId="40" xfId="1" applyFont="1" applyBorder="1" applyAlignment="1">
      <alignment horizontal="center" vertical="center"/>
    </xf>
    <xf numFmtId="0" fontId="28" fillId="0" borderId="47" xfId="1" applyFont="1" applyBorder="1" applyAlignment="1">
      <alignment horizontal="center" vertical="center"/>
    </xf>
    <xf numFmtId="0" fontId="26" fillId="0" borderId="2" xfId="1" applyFont="1" applyBorder="1" applyAlignment="1">
      <alignment horizontal="left" vertical="center" indent="1" shrinkToFit="1"/>
    </xf>
    <xf numFmtId="0" fontId="26" fillId="0" borderId="0" xfId="1" applyFont="1" applyAlignment="1">
      <alignment horizontal="left" vertical="center" indent="1" shrinkToFit="1"/>
    </xf>
    <xf numFmtId="0" fontId="26" fillId="0" borderId="38" xfId="1" applyFont="1" applyBorder="1" applyAlignment="1">
      <alignment horizontal="left" vertical="center" indent="1" shrinkToFit="1"/>
    </xf>
    <xf numFmtId="0" fontId="26" fillId="0" borderId="54" xfId="1" applyFont="1" applyBorder="1" applyAlignment="1">
      <alignment horizontal="left" vertical="center" indent="1" shrinkToFit="1"/>
    </xf>
    <xf numFmtId="0" fontId="26" fillId="0" borderId="55" xfId="1" applyFont="1" applyBorder="1" applyAlignment="1">
      <alignment horizontal="left" vertical="center" indent="1" shrinkToFit="1"/>
    </xf>
    <xf numFmtId="0" fontId="26" fillId="0" borderId="56" xfId="1" applyFont="1" applyBorder="1" applyAlignment="1">
      <alignment horizontal="left" vertical="center" indent="1" shrinkToFit="1"/>
    </xf>
    <xf numFmtId="0" fontId="28" fillId="2" borderId="31" xfId="1" quotePrefix="1" applyFont="1" applyFill="1" applyBorder="1" applyAlignment="1">
      <alignment horizontal="center" vertical="center"/>
    </xf>
    <xf numFmtId="0" fontId="28" fillId="2" borderId="37" xfId="1" quotePrefix="1" applyFont="1" applyFill="1" applyBorder="1" applyAlignment="1">
      <alignment horizontal="center" vertical="center"/>
    </xf>
    <xf numFmtId="0" fontId="28" fillId="2" borderId="51" xfId="1" quotePrefix="1" applyFont="1" applyFill="1" applyBorder="1" applyAlignment="1">
      <alignment horizontal="center" vertical="center"/>
    </xf>
    <xf numFmtId="0" fontId="26" fillId="0" borderId="6" xfId="1" applyFont="1" applyBorder="1" applyAlignment="1">
      <alignment horizontal="left" vertical="center" indent="1" shrinkToFit="1"/>
    </xf>
    <xf numFmtId="0" fontId="26" fillId="0" borderId="7" xfId="1" applyFont="1" applyBorder="1" applyAlignment="1">
      <alignment horizontal="left" vertical="center" indent="1" shrinkToFit="1"/>
    </xf>
    <xf numFmtId="0" fontId="26" fillId="0" borderId="34" xfId="1" applyFont="1" applyBorder="1" applyAlignment="1">
      <alignment horizontal="left" vertical="center" indent="1" shrinkToFit="1"/>
    </xf>
    <xf numFmtId="0" fontId="26" fillId="0" borderId="21" xfId="1" applyFont="1" applyBorder="1" applyAlignment="1">
      <alignment horizontal="center" vertical="center"/>
    </xf>
    <xf numFmtId="0" fontId="26" fillId="0" borderId="24" xfId="1" applyFont="1" applyBorder="1" applyAlignment="1">
      <alignment horizontal="center" vertical="center"/>
    </xf>
    <xf numFmtId="0" fontId="22" fillId="2" borderId="48" xfId="1" applyFont="1" applyFill="1" applyBorder="1" applyAlignment="1">
      <alignment horizontal="center" vertical="center"/>
    </xf>
    <xf numFmtId="0" fontId="22" fillId="2" borderId="14" xfId="1" applyFont="1" applyFill="1" applyBorder="1" applyAlignment="1">
      <alignment horizontal="center" vertical="center"/>
    </xf>
    <xf numFmtId="0" fontId="22" fillId="2" borderId="15" xfId="1" applyFont="1" applyFill="1" applyBorder="1" applyAlignment="1">
      <alignment horizontal="center" vertical="center"/>
    </xf>
    <xf numFmtId="0" fontId="23" fillId="0" borderId="0" xfId="1" applyFont="1" applyAlignment="1">
      <alignment horizontal="center"/>
    </xf>
    <xf numFmtId="0" fontId="22" fillId="2" borderId="13" xfId="1" applyFont="1" applyFill="1" applyBorder="1" applyAlignment="1">
      <alignment horizontal="center" vertical="center"/>
    </xf>
    <xf numFmtId="0" fontId="28" fillId="0" borderId="25" xfId="1" quotePrefix="1" applyFont="1" applyBorder="1" applyAlignment="1">
      <alignment horizontal="center" vertical="center"/>
    </xf>
    <xf numFmtId="0" fontId="28" fillId="0" borderId="7" xfId="1" quotePrefix="1" applyFont="1" applyBorder="1" applyAlignment="1">
      <alignment horizontal="center" vertical="center"/>
    </xf>
    <xf numFmtId="0" fontId="28" fillId="0" borderId="26" xfId="1" quotePrefix="1" applyFont="1" applyBorder="1" applyAlignment="1">
      <alignment horizontal="center" vertical="center"/>
    </xf>
    <xf numFmtId="0" fontId="28" fillId="0" borderId="27" xfId="1" quotePrefix="1" applyFont="1" applyBorder="1" applyAlignment="1">
      <alignment horizontal="center" vertical="center"/>
    </xf>
    <xf numFmtId="0" fontId="28" fillId="0" borderId="0" xfId="1" quotePrefix="1" applyFont="1" applyAlignment="1">
      <alignment horizontal="center" vertical="center"/>
    </xf>
    <xf numFmtId="0" fontId="28" fillId="0" borderId="12" xfId="1" quotePrefix="1" applyFont="1" applyBorder="1" applyAlignment="1">
      <alignment horizontal="center" vertical="center"/>
    </xf>
    <xf numFmtId="0" fontId="28" fillId="0" borderId="28" xfId="1" quotePrefix="1" applyFont="1" applyBorder="1" applyAlignment="1">
      <alignment horizontal="center" vertical="center"/>
    </xf>
    <xf numFmtId="0" fontId="28" fillId="0" borderId="8" xfId="1" quotePrefix="1" applyFont="1" applyBorder="1" applyAlignment="1">
      <alignment horizontal="center" vertical="center"/>
    </xf>
    <xf numFmtId="0" fontId="28" fillId="0" borderId="29" xfId="1" quotePrefix="1" applyFont="1" applyBorder="1" applyAlignment="1">
      <alignment horizontal="center" vertical="center"/>
    </xf>
    <xf numFmtId="0" fontId="28" fillId="0" borderId="49" xfId="1" applyFont="1" applyBorder="1" applyAlignment="1">
      <alignment horizontal="center" vertical="center"/>
    </xf>
    <xf numFmtId="0" fontId="28" fillId="0" borderId="50" xfId="1" applyFont="1" applyBorder="1" applyAlignment="1">
      <alignment horizontal="center" vertical="center"/>
    </xf>
    <xf numFmtId="0" fontId="28" fillId="0" borderId="57" xfId="1" applyFont="1" applyBorder="1" applyAlignment="1">
      <alignment horizontal="center" vertical="center"/>
    </xf>
    <xf numFmtId="0" fontId="26" fillId="0" borderId="75" xfId="1" applyFont="1" applyBorder="1" applyAlignment="1">
      <alignment horizontal="center" vertical="center"/>
    </xf>
    <xf numFmtId="0" fontId="26" fillId="0" borderId="76" xfId="1" applyFont="1" applyBorder="1" applyAlignment="1">
      <alignment horizontal="center" vertical="center"/>
    </xf>
    <xf numFmtId="0" fontId="3" fillId="0" borderId="41" xfId="1" applyFont="1" applyBorder="1" applyAlignment="1">
      <alignment horizontal="center" vertical="center" shrinkToFit="1"/>
    </xf>
    <xf numFmtId="0" fontId="7" fillId="0" borderId="18" xfId="1" quotePrefix="1" applyFont="1" applyBorder="1" applyAlignment="1">
      <alignment horizontal="center" vertical="center"/>
    </xf>
    <xf numFmtId="0" fontId="7" fillId="0" borderId="21" xfId="1" quotePrefix="1" applyFont="1" applyBorder="1" applyAlignment="1">
      <alignment horizontal="center" vertical="center"/>
    </xf>
    <xf numFmtId="0" fontId="7" fillId="0" borderId="24" xfId="1" quotePrefix="1" applyFont="1" applyBorder="1" applyAlignment="1">
      <alignment horizontal="center" vertical="center"/>
    </xf>
    <xf numFmtId="0" fontId="11" fillId="2" borderId="10" xfId="1" applyFont="1" applyFill="1" applyBorder="1" applyAlignment="1">
      <alignment horizontal="center" vertical="center"/>
    </xf>
    <xf numFmtId="0" fontId="11" fillId="2" borderId="11" xfId="1" applyFont="1" applyFill="1" applyBorder="1" applyAlignment="1">
      <alignment horizontal="center" vertical="center"/>
    </xf>
    <xf numFmtId="0" fontId="10" fillId="0" borderId="16" xfId="1" applyFont="1" applyBorder="1" applyAlignment="1">
      <alignment horizontal="center" vertical="center"/>
    </xf>
    <xf numFmtId="0" fontId="10" fillId="0" borderId="19" xfId="1" applyFont="1" applyBorder="1" applyAlignment="1">
      <alignment horizontal="center" vertical="center"/>
    </xf>
    <xf numFmtId="0" fontId="10" fillId="0" borderId="22" xfId="1" applyFont="1" applyBorder="1" applyAlignment="1">
      <alignment horizontal="center" vertical="center"/>
    </xf>
    <xf numFmtId="0" fontId="10" fillId="0" borderId="17" xfId="1" applyFont="1" applyBorder="1" applyAlignment="1">
      <alignment horizontal="center" vertical="center"/>
    </xf>
    <xf numFmtId="0" fontId="10" fillId="0" borderId="20" xfId="1" applyFont="1" applyBorder="1" applyAlignment="1">
      <alignment horizontal="center" vertical="center"/>
    </xf>
    <xf numFmtId="0" fontId="10" fillId="0" borderId="23" xfId="1" applyFont="1" applyBorder="1" applyAlignment="1">
      <alignment horizontal="center" vertical="center"/>
    </xf>
    <xf numFmtId="0" fontId="10" fillId="0" borderId="36" xfId="1" applyFont="1" applyBorder="1" applyAlignment="1">
      <alignment horizontal="center" vertical="center"/>
    </xf>
    <xf numFmtId="0" fontId="10" fillId="0" borderId="40" xfId="1" applyFont="1" applyBorder="1" applyAlignment="1">
      <alignment horizontal="center" vertical="center"/>
    </xf>
    <xf numFmtId="0" fontId="10" fillId="0" borderId="47" xfId="1" applyFont="1" applyBorder="1" applyAlignment="1">
      <alignment horizontal="center" vertical="center"/>
    </xf>
    <xf numFmtId="0" fontId="10" fillId="0" borderId="35" xfId="1" applyFont="1" applyBorder="1" applyAlignment="1">
      <alignment horizontal="center" vertical="center"/>
    </xf>
    <xf numFmtId="0" fontId="10" fillId="0" borderId="39" xfId="1" applyFont="1" applyBorder="1" applyAlignment="1">
      <alignment horizontal="center" vertical="center"/>
    </xf>
    <xf numFmtId="0" fontId="10" fillId="0" borderId="46" xfId="1" applyFont="1" applyBorder="1" applyAlignment="1">
      <alignment horizontal="center" vertical="center"/>
    </xf>
    <xf numFmtId="0" fontId="5" fillId="0" borderId="75" xfId="1" applyFont="1" applyBorder="1" applyAlignment="1">
      <alignment horizontal="center" vertical="center"/>
    </xf>
    <xf numFmtId="0" fontId="5" fillId="0" borderId="76" xfId="1" applyFont="1" applyBorder="1" applyAlignment="1">
      <alignment horizontal="center" vertical="center"/>
    </xf>
    <xf numFmtId="0" fontId="7" fillId="0" borderId="35" xfId="1" applyFont="1" applyBorder="1" applyAlignment="1">
      <alignment horizontal="center" vertical="center"/>
    </xf>
    <xf numFmtId="0" fontId="7" fillId="0" borderId="39" xfId="1" applyFont="1" applyBorder="1" applyAlignment="1">
      <alignment horizontal="center" vertical="center"/>
    </xf>
    <xf numFmtId="0" fontId="7" fillId="0" borderId="46" xfId="1" applyFont="1" applyBorder="1" applyAlignment="1">
      <alignment horizontal="center" vertical="center"/>
    </xf>
    <xf numFmtId="0" fontId="7" fillId="0" borderId="36" xfId="1" applyFont="1" applyBorder="1" applyAlignment="1">
      <alignment horizontal="center" vertical="center"/>
    </xf>
    <xf numFmtId="0" fontId="7" fillId="0" borderId="40" xfId="1" applyFont="1" applyBorder="1" applyAlignment="1">
      <alignment horizontal="center" vertical="center"/>
    </xf>
    <xf numFmtId="0" fontId="7" fillId="0" borderId="47" xfId="1" applyFont="1" applyBorder="1" applyAlignment="1">
      <alignment horizontal="center" vertical="center"/>
    </xf>
    <xf numFmtId="0" fontId="7" fillId="0" borderId="35" xfId="1" quotePrefix="1" applyFont="1" applyBorder="1" applyAlignment="1">
      <alignment horizontal="center" vertical="center"/>
    </xf>
    <xf numFmtId="0" fontId="7" fillId="0" borderId="39" xfId="1" quotePrefix="1" applyFont="1" applyBorder="1" applyAlignment="1">
      <alignment horizontal="center" vertical="center"/>
    </xf>
    <xf numFmtId="0" fontId="7" fillId="0" borderId="46" xfId="1" quotePrefix="1" applyFont="1" applyBorder="1" applyAlignment="1">
      <alignment horizontal="center" vertical="center"/>
    </xf>
    <xf numFmtId="0" fontId="7" fillId="0" borderId="36" xfId="1" quotePrefix="1" applyFont="1" applyBorder="1" applyAlignment="1">
      <alignment horizontal="center" vertical="center"/>
    </xf>
    <xf numFmtId="0" fontId="7" fillId="0" borderId="40" xfId="1" quotePrefix="1" applyFont="1" applyBorder="1" applyAlignment="1">
      <alignment horizontal="center" vertical="center"/>
    </xf>
    <xf numFmtId="0" fontId="7" fillId="0" borderId="47" xfId="1" quotePrefix="1" applyFont="1" applyBorder="1" applyAlignment="1">
      <alignment horizontal="center" vertical="center"/>
    </xf>
    <xf numFmtId="0" fontId="10" fillId="0" borderId="18" xfId="1" applyFont="1" applyBorder="1" applyAlignment="1">
      <alignment horizontal="center" vertical="center"/>
    </xf>
    <xf numFmtId="0" fontId="10" fillId="0" borderId="21" xfId="1" applyFont="1" applyBorder="1" applyAlignment="1">
      <alignment horizontal="center" vertical="center"/>
    </xf>
    <xf numFmtId="0" fontId="10" fillId="0" borderId="24" xfId="1" applyFont="1" applyBorder="1" applyAlignment="1">
      <alignment horizontal="center" vertical="center"/>
    </xf>
    <xf numFmtId="0" fontId="14" fillId="0" borderId="7" xfId="1" applyFont="1" applyBorder="1" applyAlignment="1">
      <alignment horizontal="center" vertical="center" shrinkToFit="1"/>
    </xf>
    <xf numFmtId="0" fontId="14" fillId="0" borderId="32" xfId="1" applyFont="1" applyBorder="1" applyAlignment="1">
      <alignment horizontal="center" vertical="center" shrinkToFit="1"/>
    </xf>
    <xf numFmtId="0" fontId="14" fillId="0" borderId="0" xfId="1" applyFont="1" applyAlignment="1">
      <alignment horizontal="center" vertical="center" shrinkToFit="1"/>
    </xf>
    <xf numFmtId="0" fontId="14" fillId="0" borderId="42" xfId="1" applyFont="1" applyBorder="1" applyAlignment="1">
      <alignment horizontal="center" vertical="center" shrinkToFit="1"/>
    </xf>
    <xf numFmtId="0" fontId="14" fillId="0" borderId="8" xfId="1" applyFont="1" applyBorder="1" applyAlignment="1">
      <alignment horizontal="center" vertical="center" shrinkToFit="1"/>
    </xf>
    <xf numFmtId="0" fontId="14" fillId="0" borderId="4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12" xfId="1" applyFont="1" applyBorder="1" applyAlignment="1">
      <alignment horizontal="center" vertical="center" shrinkToFit="1"/>
    </xf>
    <xf numFmtId="0" fontId="14" fillId="0" borderId="29" xfId="1" applyFont="1" applyBorder="1" applyAlignment="1">
      <alignment horizontal="center" vertical="center" shrinkToFit="1"/>
    </xf>
    <xf numFmtId="0" fontId="7" fillId="2" borderId="31" xfId="1" quotePrefix="1" applyFont="1" applyFill="1" applyBorder="1" applyAlignment="1">
      <alignment horizontal="center" vertical="center"/>
    </xf>
    <xf numFmtId="0" fontId="7" fillId="2" borderId="37" xfId="1" quotePrefix="1" applyFont="1" applyFill="1" applyBorder="1" applyAlignment="1">
      <alignment horizontal="center" vertical="center"/>
    </xf>
    <xf numFmtId="0" fontId="7" fillId="2" borderId="51" xfId="1" quotePrefix="1" applyFont="1" applyFill="1" applyBorder="1" applyAlignment="1">
      <alignment horizontal="center" vertical="center"/>
    </xf>
    <xf numFmtId="0" fontId="11" fillId="2" borderId="48"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15" xfId="1" applyFont="1" applyFill="1" applyBorder="1" applyAlignment="1">
      <alignment horizontal="center" vertical="center"/>
    </xf>
    <xf numFmtId="0" fontId="11" fillId="2" borderId="9"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11" xfId="1" applyFont="1" applyFill="1" applyBorder="1" applyAlignment="1">
      <alignment horizontal="center" vertical="center"/>
    </xf>
    <xf numFmtId="0" fontId="10" fillId="0" borderId="49" xfId="1" applyFont="1" applyBorder="1" applyAlignment="1">
      <alignment horizontal="center" vertical="center"/>
    </xf>
    <xf numFmtId="0" fontId="10" fillId="0" borderId="50" xfId="1" applyFont="1" applyBorder="1" applyAlignment="1">
      <alignment horizontal="center" vertical="center"/>
    </xf>
    <xf numFmtId="0" fontId="10" fillId="0" borderId="57" xfId="1" applyFont="1" applyBorder="1" applyAlignment="1">
      <alignment horizontal="center" vertical="center"/>
    </xf>
  </cellXfs>
  <cellStyles count="4">
    <cellStyle name="桁区切り 2" xfId="2" xr:uid="{00000000-0005-0000-0000-000000000000}"/>
    <cellStyle name="標準" xfId="0" builtinId="0"/>
    <cellStyle name="標準 2" xfId="1" xr:uid="{00000000-0005-0000-0000-000002000000}"/>
    <cellStyle name="標準 3" xfId="3" xr:uid="{D896EAF9-6706-45F4-AAA2-9D59F4C478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oura.KIKIN/Desktop/&#36890;&#30693;&#26360;&#25913;&#23450;/Users/sanga/Downloads/U12052&#12288;&#21152;&#20837;&#21729;&#65288;&#32773;&#65289;&#12398;&#22522;&#30990;&#24180;&#37329;&#30058;&#21495;&#236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12052_1_3"/>
      <sheetName val="U12052_2_3"/>
      <sheetName val="U12052_3_3"/>
      <sheetName val="リスト"/>
      <sheetName val="Sheet2"/>
      <sheetName val="Sheet3"/>
    </sheetNames>
    <sheetDataSet>
      <sheetData sheetId="0"/>
      <sheetData sheetId="1"/>
      <sheetData sheetId="2"/>
      <sheetData sheetId="3">
        <row r="2">
          <cell r="A2" t="str">
            <v>厚生年金基金</v>
          </cell>
          <cell r="C2" t="str">
            <v>男</v>
          </cell>
          <cell r="E2" t="str">
            <v>昭</v>
          </cell>
        </row>
        <row r="3">
          <cell r="A3" t="str">
            <v>DB基金型</v>
          </cell>
          <cell r="C3" t="str">
            <v>女</v>
          </cell>
          <cell r="E3" t="str">
            <v>平</v>
          </cell>
        </row>
        <row r="4">
          <cell r="A4" t="str">
            <v>DB規約型</v>
          </cell>
          <cell r="C4" t="str">
            <v>坑</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6"/>
  <sheetViews>
    <sheetView showGridLines="0" tabSelected="1" view="pageBreakPreview" zoomScaleNormal="100" zoomScaleSheetLayoutView="100" workbookViewId="0"/>
  </sheetViews>
  <sheetFormatPr defaultColWidth="5.375" defaultRowHeight="11.25" x14ac:dyDescent="0.15"/>
  <cols>
    <col min="1" max="1" width="1.625" style="23" customWidth="1"/>
    <col min="2" max="26" width="5.375" style="23"/>
    <col min="27" max="27" width="5.375" style="23" customWidth="1"/>
    <col min="28" max="28" width="5.375" style="23"/>
    <col min="29" max="29" width="1.625" style="23" customWidth="1"/>
    <col min="30" max="16384" width="5.375" style="23"/>
  </cols>
  <sheetData>
    <row r="1" spans="1:28" ht="7.5" customHeight="1" x14ac:dyDescent="0.15"/>
    <row r="2" spans="1:28" ht="11.25" customHeight="1" x14ac:dyDescent="0.15">
      <c r="B2" s="111" t="s">
        <v>52</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row>
    <row r="3" spans="1:28" ht="11.25" customHeight="1" x14ac:dyDescent="0.15">
      <c r="A3" s="28"/>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row>
    <row r="4" spans="1:28" x14ac:dyDescent="0.15">
      <c r="A4" s="24" t="s">
        <v>35</v>
      </c>
    </row>
    <row r="5" spans="1:28" x14ac:dyDescent="0.15">
      <c r="A5" s="25" t="s">
        <v>36</v>
      </c>
      <c r="B5" s="23" t="s">
        <v>67</v>
      </c>
    </row>
    <row r="6" spans="1:28" x14ac:dyDescent="0.15">
      <c r="A6" s="25"/>
      <c r="B6" s="23" t="s">
        <v>37</v>
      </c>
    </row>
    <row r="7" spans="1:28" x14ac:dyDescent="0.15">
      <c r="A7" s="25"/>
      <c r="B7" s="23" t="s">
        <v>38</v>
      </c>
    </row>
    <row r="8" spans="1:28" x14ac:dyDescent="0.15">
      <c r="A8" s="25" t="s">
        <v>36</v>
      </c>
      <c r="B8" s="61" t="s">
        <v>68</v>
      </c>
    </row>
    <row r="9" spans="1:28" x14ac:dyDescent="0.15">
      <c r="A9" s="25"/>
      <c r="B9" s="62" t="s">
        <v>71</v>
      </c>
    </row>
    <row r="10" spans="1:28" x14ac:dyDescent="0.15">
      <c r="A10" s="25" t="s">
        <v>36</v>
      </c>
      <c r="B10" s="62" t="s">
        <v>70</v>
      </c>
    </row>
    <row r="11" spans="1:28" x14ac:dyDescent="0.15">
      <c r="A11" s="25" t="s">
        <v>36</v>
      </c>
      <c r="B11" s="23" t="s">
        <v>72</v>
      </c>
    </row>
    <row r="12" spans="1:28" x14ac:dyDescent="0.15">
      <c r="A12" s="25" t="s">
        <v>36</v>
      </c>
      <c r="B12" s="23" t="s">
        <v>39</v>
      </c>
    </row>
    <row r="13" spans="1:28" x14ac:dyDescent="0.15">
      <c r="A13" s="25" t="s">
        <v>36</v>
      </c>
      <c r="B13" s="23" t="s">
        <v>66</v>
      </c>
    </row>
    <row r="14" spans="1:28" x14ac:dyDescent="0.15">
      <c r="A14" s="25"/>
      <c r="B14" s="23" t="s">
        <v>49</v>
      </c>
    </row>
    <row r="15" spans="1:28" x14ac:dyDescent="0.15">
      <c r="A15" s="25" t="s">
        <v>36</v>
      </c>
      <c r="B15" s="23" t="s">
        <v>51</v>
      </c>
    </row>
    <row r="17" spans="1:28" x14ac:dyDescent="0.15">
      <c r="A17" s="24" t="s">
        <v>40</v>
      </c>
      <c r="B17" s="26"/>
      <c r="C17" s="26"/>
      <c r="D17" s="26"/>
      <c r="E17" s="26"/>
      <c r="F17" s="26"/>
      <c r="G17" s="26"/>
      <c r="H17" s="26"/>
      <c r="I17" s="26"/>
    </row>
    <row r="18" spans="1:28" ht="13.5" customHeight="1" x14ac:dyDescent="0.15">
      <c r="A18" s="27"/>
      <c r="B18" s="112" t="s">
        <v>59</v>
      </c>
      <c r="C18" s="113"/>
      <c r="D18" s="113"/>
      <c r="E18" s="113"/>
      <c r="F18" s="113"/>
      <c r="G18" s="113"/>
      <c r="H18" s="113"/>
      <c r="I18" s="114"/>
      <c r="J18" s="117" t="s">
        <v>41</v>
      </c>
      <c r="K18" s="118"/>
      <c r="L18" s="118"/>
      <c r="M18" s="118"/>
      <c r="N18" s="118"/>
      <c r="O18" s="118"/>
      <c r="P18" s="118"/>
      <c r="Q18" s="118"/>
      <c r="R18" s="118"/>
      <c r="S18" s="118"/>
      <c r="T18" s="118"/>
      <c r="U18" s="118"/>
      <c r="V18" s="118"/>
      <c r="W18" s="118"/>
      <c r="X18" s="118"/>
      <c r="Y18" s="118"/>
      <c r="Z18" s="118"/>
      <c r="AA18" s="118"/>
      <c r="AB18" s="119"/>
    </row>
    <row r="19" spans="1:28" x14ac:dyDescent="0.15">
      <c r="A19" s="27"/>
      <c r="B19" s="115"/>
      <c r="C19" s="115"/>
      <c r="D19" s="115"/>
      <c r="E19" s="115"/>
      <c r="F19" s="115"/>
      <c r="G19" s="115"/>
      <c r="H19" s="115"/>
      <c r="I19" s="116"/>
      <c r="J19" s="86"/>
      <c r="K19" s="87"/>
      <c r="L19" s="87"/>
      <c r="M19" s="87"/>
      <c r="N19" s="87"/>
      <c r="O19" s="87"/>
      <c r="P19" s="87"/>
      <c r="Q19" s="87"/>
      <c r="R19" s="87"/>
      <c r="S19" s="87"/>
      <c r="T19" s="87"/>
      <c r="U19" s="87"/>
      <c r="V19" s="87"/>
      <c r="W19" s="87"/>
      <c r="X19" s="87"/>
      <c r="Y19" s="87"/>
      <c r="Z19" s="87"/>
      <c r="AA19" s="87"/>
      <c r="AB19" s="88"/>
    </row>
    <row r="20" spans="1:28" ht="13.5" customHeight="1" x14ac:dyDescent="0.15">
      <c r="A20" s="27"/>
      <c r="B20" s="112" t="s">
        <v>58</v>
      </c>
      <c r="C20" s="113"/>
      <c r="D20" s="113"/>
      <c r="E20" s="113"/>
      <c r="F20" s="113"/>
      <c r="G20" s="113"/>
      <c r="H20" s="113"/>
      <c r="I20" s="114"/>
      <c r="J20" s="96" t="s">
        <v>62</v>
      </c>
      <c r="K20" s="121"/>
      <c r="L20" s="121"/>
      <c r="M20" s="121"/>
      <c r="N20" s="121"/>
      <c r="O20" s="121"/>
      <c r="P20" s="121"/>
      <c r="Q20" s="121"/>
      <c r="R20" s="121"/>
      <c r="S20" s="121"/>
      <c r="T20" s="121"/>
      <c r="U20" s="121"/>
      <c r="V20" s="121"/>
      <c r="W20" s="121"/>
      <c r="X20" s="121"/>
      <c r="Y20" s="121"/>
      <c r="Z20" s="121"/>
      <c r="AA20" s="121"/>
      <c r="AB20" s="122"/>
    </row>
    <row r="21" spans="1:28" x14ac:dyDescent="0.15">
      <c r="A21" s="27"/>
      <c r="B21" s="115"/>
      <c r="C21" s="115"/>
      <c r="D21" s="115"/>
      <c r="E21" s="115"/>
      <c r="F21" s="115"/>
      <c r="G21" s="115"/>
      <c r="H21" s="115"/>
      <c r="I21" s="116"/>
      <c r="J21" s="123"/>
      <c r="K21" s="124"/>
      <c r="L21" s="124"/>
      <c r="M21" s="124"/>
      <c r="N21" s="124"/>
      <c r="O21" s="124"/>
      <c r="P21" s="124"/>
      <c r="Q21" s="124"/>
      <c r="R21" s="124"/>
      <c r="S21" s="124"/>
      <c r="T21" s="124"/>
      <c r="U21" s="124"/>
      <c r="V21" s="124"/>
      <c r="W21" s="124"/>
      <c r="X21" s="124"/>
      <c r="Y21" s="124"/>
      <c r="Z21" s="124"/>
      <c r="AA21" s="124"/>
      <c r="AB21" s="125"/>
    </row>
    <row r="22" spans="1:28" x14ac:dyDescent="0.15">
      <c r="A22" s="27"/>
      <c r="B22" s="78" t="s">
        <v>42</v>
      </c>
      <c r="C22" s="78"/>
      <c r="D22" s="78"/>
      <c r="E22" s="78"/>
      <c r="F22" s="78"/>
      <c r="G22" s="78"/>
      <c r="H22" s="78"/>
      <c r="I22" s="79"/>
      <c r="J22" s="120" t="s">
        <v>43</v>
      </c>
      <c r="K22" s="109"/>
      <c r="L22" s="109"/>
      <c r="M22" s="109"/>
      <c r="N22" s="109"/>
      <c r="O22" s="109"/>
      <c r="P22" s="109"/>
      <c r="Q22" s="109"/>
      <c r="R22" s="109"/>
      <c r="S22" s="109"/>
      <c r="T22" s="109"/>
      <c r="U22" s="109"/>
      <c r="V22" s="109"/>
      <c r="W22" s="109"/>
      <c r="X22" s="109"/>
      <c r="Y22" s="109"/>
      <c r="Z22" s="109"/>
      <c r="AA22" s="109"/>
      <c r="AB22" s="110"/>
    </row>
    <row r="23" spans="1:28" x14ac:dyDescent="0.15">
      <c r="A23" s="27"/>
      <c r="B23" s="81"/>
      <c r="C23" s="81"/>
      <c r="D23" s="81"/>
      <c r="E23" s="81"/>
      <c r="F23" s="81"/>
      <c r="G23" s="81"/>
      <c r="H23" s="81"/>
      <c r="I23" s="82"/>
      <c r="J23" s="86"/>
      <c r="K23" s="87"/>
      <c r="L23" s="87"/>
      <c r="M23" s="87"/>
      <c r="N23" s="87"/>
      <c r="O23" s="87"/>
      <c r="P23" s="87"/>
      <c r="Q23" s="87"/>
      <c r="R23" s="87"/>
      <c r="S23" s="87"/>
      <c r="T23" s="87"/>
      <c r="U23" s="87"/>
      <c r="V23" s="87"/>
      <c r="W23" s="87"/>
      <c r="X23" s="87"/>
      <c r="Y23" s="87"/>
      <c r="Z23" s="87"/>
      <c r="AA23" s="87"/>
      <c r="AB23" s="88"/>
    </row>
    <row r="24" spans="1:28" ht="13.5" customHeight="1" x14ac:dyDescent="0.15">
      <c r="B24" s="77" t="s">
        <v>44</v>
      </c>
      <c r="C24" s="78"/>
      <c r="D24" s="78"/>
      <c r="E24" s="78"/>
      <c r="F24" s="78"/>
      <c r="G24" s="78"/>
      <c r="H24" s="78"/>
      <c r="I24" s="79"/>
      <c r="J24" s="83" t="s">
        <v>50</v>
      </c>
      <c r="K24" s="84"/>
      <c r="L24" s="84"/>
      <c r="M24" s="84"/>
      <c r="N24" s="84"/>
      <c r="O24" s="84"/>
      <c r="P24" s="84"/>
      <c r="Q24" s="84"/>
      <c r="R24" s="84"/>
      <c r="S24" s="84"/>
      <c r="T24" s="84"/>
      <c r="U24" s="84"/>
      <c r="V24" s="84"/>
      <c r="W24" s="84"/>
      <c r="X24" s="84"/>
      <c r="Y24" s="84"/>
      <c r="Z24" s="84"/>
      <c r="AA24" s="84"/>
      <c r="AB24" s="85"/>
    </row>
    <row r="25" spans="1:28" x14ac:dyDescent="0.15">
      <c r="B25" s="80"/>
      <c r="C25" s="81"/>
      <c r="D25" s="81"/>
      <c r="E25" s="81"/>
      <c r="F25" s="81"/>
      <c r="G25" s="81"/>
      <c r="H25" s="81"/>
      <c r="I25" s="82"/>
      <c r="J25" s="86"/>
      <c r="K25" s="87"/>
      <c r="L25" s="87"/>
      <c r="M25" s="87"/>
      <c r="N25" s="87"/>
      <c r="O25" s="87"/>
      <c r="P25" s="87"/>
      <c r="Q25" s="87"/>
      <c r="R25" s="87"/>
      <c r="S25" s="87"/>
      <c r="T25" s="87"/>
      <c r="U25" s="87"/>
      <c r="V25" s="87"/>
      <c r="W25" s="87"/>
      <c r="X25" s="87"/>
      <c r="Y25" s="87"/>
      <c r="Z25" s="87"/>
      <c r="AA25" s="87"/>
      <c r="AB25" s="88"/>
    </row>
    <row r="26" spans="1:28" ht="13.5" customHeight="1" x14ac:dyDescent="0.15">
      <c r="B26" s="77" t="s">
        <v>29</v>
      </c>
      <c r="C26" s="78"/>
      <c r="D26" s="78"/>
      <c r="E26" s="78"/>
      <c r="F26" s="78"/>
      <c r="G26" s="78"/>
      <c r="H26" s="78"/>
      <c r="I26" s="79"/>
      <c r="J26" s="102" t="s">
        <v>63</v>
      </c>
      <c r="K26" s="84"/>
      <c r="L26" s="84"/>
      <c r="M26" s="84"/>
      <c r="N26" s="84"/>
      <c r="O26" s="84"/>
      <c r="P26" s="84"/>
      <c r="Q26" s="84"/>
      <c r="R26" s="84"/>
      <c r="S26" s="84"/>
      <c r="T26" s="84"/>
      <c r="U26" s="84"/>
      <c r="V26" s="84"/>
      <c r="W26" s="84"/>
      <c r="X26" s="84"/>
      <c r="Y26" s="84"/>
      <c r="Z26" s="84"/>
      <c r="AA26" s="84"/>
      <c r="AB26" s="85"/>
    </row>
    <row r="27" spans="1:28" x14ac:dyDescent="0.15">
      <c r="B27" s="80"/>
      <c r="C27" s="81"/>
      <c r="D27" s="81"/>
      <c r="E27" s="81"/>
      <c r="F27" s="81"/>
      <c r="G27" s="81"/>
      <c r="H27" s="81"/>
      <c r="I27" s="82"/>
      <c r="J27" s="86"/>
      <c r="K27" s="87"/>
      <c r="L27" s="87"/>
      <c r="M27" s="87"/>
      <c r="N27" s="87"/>
      <c r="O27" s="87"/>
      <c r="P27" s="87"/>
      <c r="Q27" s="87"/>
      <c r="R27" s="87"/>
      <c r="S27" s="87"/>
      <c r="T27" s="87"/>
      <c r="U27" s="87"/>
      <c r="V27" s="87"/>
      <c r="W27" s="87"/>
      <c r="X27" s="87"/>
      <c r="Y27" s="87"/>
      <c r="Z27" s="87"/>
      <c r="AA27" s="87"/>
      <c r="AB27" s="88"/>
    </row>
    <row r="28" spans="1:28" ht="13.5" customHeight="1" x14ac:dyDescent="0.15">
      <c r="B28" s="89" t="s">
        <v>1</v>
      </c>
      <c r="C28" s="90"/>
      <c r="D28" s="90"/>
      <c r="E28" s="90"/>
      <c r="F28" s="90"/>
      <c r="G28" s="90"/>
      <c r="H28" s="90"/>
      <c r="I28" s="90"/>
      <c r="J28" s="103" t="s">
        <v>69</v>
      </c>
      <c r="K28" s="104"/>
      <c r="L28" s="104"/>
      <c r="M28" s="104"/>
      <c r="N28" s="104"/>
      <c r="O28" s="104"/>
      <c r="P28" s="104"/>
      <c r="Q28" s="104"/>
      <c r="R28" s="104"/>
      <c r="S28" s="104"/>
      <c r="T28" s="104"/>
      <c r="U28" s="104"/>
      <c r="V28" s="104"/>
      <c r="W28" s="104"/>
      <c r="X28" s="104"/>
      <c r="Y28" s="104"/>
      <c r="Z28" s="104"/>
      <c r="AA28" s="104"/>
      <c r="AB28" s="105"/>
    </row>
    <row r="29" spans="1:28" x14ac:dyDescent="0.15">
      <c r="B29" s="89"/>
      <c r="C29" s="90"/>
      <c r="D29" s="90"/>
      <c r="E29" s="90"/>
      <c r="F29" s="90"/>
      <c r="G29" s="90"/>
      <c r="H29" s="90"/>
      <c r="I29" s="90"/>
      <c r="J29" s="106"/>
      <c r="K29" s="107"/>
      <c r="L29" s="107"/>
      <c r="M29" s="107"/>
      <c r="N29" s="107"/>
      <c r="O29" s="107"/>
      <c r="P29" s="107"/>
      <c r="Q29" s="107"/>
      <c r="R29" s="107"/>
      <c r="S29" s="107"/>
      <c r="T29" s="107"/>
      <c r="U29" s="107"/>
      <c r="V29" s="107"/>
      <c r="W29" s="107"/>
      <c r="X29" s="107"/>
      <c r="Y29" s="107"/>
      <c r="Z29" s="107"/>
      <c r="AA29" s="107"/>
      <c r="AB29" s="108"/>
    </row>
    <row r="30" spans="1:28" x14ac:dyDescent="0.15">
      <c r="B30" s="89" t="s">
        <v>45</v>
      </c>
      <c r="C30" s="90"/>
      <c r="D30" s="90"/>
      <c r="E30" s="90"/>
      <c r="F30" s="90"/>
      <c r="G30" s="90"/>
      <c r="H30" s="90"/>
      <c r="I30" s="90"/>
      <c r="J30" s="103" t="s">
        <v>47</v>
      </c>
      <c r="K30" s="109"/>
      <c r="L30" s="109"/>
      <c r="M30" s="109"/>
      <c r="N30" s="109"/>
      <c r="O30" s="109"/>
      <c r="P30" s="109"/>
      <c r="Q30" s="109"/>
      <c r="R30" s="109"/>
      <c r="S30" s="109"/>
      <c r="T30" s="109"/>
      <c r="U30" s="109"/>
      <c r="V30" s="109"/>
      <c r="W30" s="109"/>
      <c r="X30" s="109"/>
      <c r="Y30" s="109"/>
      <c r="Z30" s="109"/>
      <c r="AA30" s="109"/>
      <c r="AB30" s="110"/>
    </row>
    <row r="31" spans="1:28" x14ac:dyDescent="0.15">
      <c r="B31" s="89"/>
      <c r="C31" s="90"/>
      <c r="D31" s="90"/>
      <c r="E31" s="90"/>
      <c r="F31" s="90"/>
      <c r="G31" s="90"/>
      <c r="H31" s="90"/>
      <c r="I31" s="90"/>
      <c r="J31" s="86"/>
      <c r="K31" s="87"/>
      <c r="L31" s="87"/>
      <c r="M31" s="87"/>
      <c r="N31" s="87"/>
      <c r="O31" s="87"/>
      <c r="P31" s="87"/>
      <c r="Q31" s="87"/>
      <c r="R31" s="87"/>
      <c r="S31" s="87"/>
      <c r="T31" s="87"/>
      <c r="U31" s="87"/>
      <c r="V31" s="87"/>
      <c r="W31" s="87"/>
      <c r="X31" s="87"/>
      <c r="Y31" s="87"/>
      <c r="Z31" s="87"/>
      <c r="AA31" s="87"/>
      <c r="AB31" s="88"/>
    </row>
    <row r="32" spans="1:28" x14ac:dyDescent="0.15">
      <c r="B32" s="89" t="s">
        <v>32</v>
      </c>
      <c r="C32" s="90"/>
      <c r="D32" s="90"/>
      <c r="E32" s="90"/>
      <c r="F32" s="90"/>
      <c r="G32" s="90"/>
      <c r="H32" s="90"/>
      <c r="I32" s="90"/>
      <c r="J32" s="91" t="s">
        <v>64</v>
      </c>
      <c r="K32" s="91"/>
      <c r="L32" s="91"/>
      <c r="M32" s="91"/>
      <c r="N32" s="91"/>
      <c r="O32" s="91"/>
      <c r="P32" s="91"/>
      <c r="Q32" s="91"/>
      <c r="R32" s="91"/>
      <c r="S32" s="91"/>
      <c r="T32" s="91"/>
      <c r="U32" s="91"/>
      <c r="V32" s="91"/>
      <c r="W32" s="91"/>
      <c r="X32" s="91"/>
      <c r="Y32" s="91"/>
      <c r="Z32" s="91"/>
      <c r="AA32" s="91"/>
      <c r="AB32" s="92"/>
    </row>
    <row r="33" spans="2:28" x14ac:dyDescent="0.15">
      <c r="B33" s="89"/>
      <c r="C33" s="90"/>
      <c r="D33" s="90"/>
      <c r="E33" s="90"/>
      <c r="F33" s="90"/>
      <c r="G33" s="90"/>
      <c r="H33" s="90"/>
      <c r="I33" s="90"/>
      <c r="J33" s="91"/>
      <c r="K33" s="91"/>
      <c r="L33" s="91"/>
      <c r="M33" s="91"/>
      <c r="N33" s="91"/>
      <c r="O33" s="91"/>
      <c r="P33" s="91"/>
      <c r="Q33" s="91"/>
      <c r="R33" s="91"/>
      <c r="S33" s="91"/>
      <c r="T33" s="91"/>
      <c r="U33" s="91"/>
      <c r="V33" s="91"/>
      <c r="W33" s="91"/>
      <c r="X33" s="91"/>
      <c r="Y33" s="91"/>
      <c r="Z33" s="91"/>
      <c r="AA33" s="91"/>
      <c r="AB33" s="92"/>
    </row>
    <row r="34" spans="2:28" ht="11.25" customHeight="1" x14ac:dyDescent="0.15">
      <c r="B34" s="93" t="s">
        <v>46</v>
      </c>
      <c r="C34" s="90"/>
      <c r="D34" s="90"/>
      <c r="E34" s="90"/>
      <c r="F34" s="90"/>
      <c r="G34" s="90"/>
      <c r="H34" s="90"/>
      <c r="I34" s="90"/>
      <c r="J34" s="96" t="s">
        <v>65</v>
      </c>
      <c r="K34" s="97"/>
      <c r="L34" s="97"/>
      <c r="M34" s="97"/>
      <c r="N34" s="97"/>
      <c r="O34" s="97"/>
      <c r="P34" s="97"/>
      <c r="Q34" s="97"/>
      <c r="R34" s="97"/>
      <c r="S34" s="97"/>
      <c r="T34" s="97"/>
      <c r="U34" s="97"/>
      <c r="V34" s="97"/>
      <c r="W34" s="97"/>
      <c r="X34" s="97"/>
      <c r="Y34" s="97"/>
      <c r="Z34" s="97"/>
      <c r="AA34" s="97"/>
      <c r="AB34" s="98"/>
    </row>
    <row r="35" spans="2:28" x14ac:dyDescent="0.15">
      <c r="B35" s="94"/>
      <c r="C35" s="95"/>
      <c r="D35" s="95"/>
      <c r="E35" s="95"/>
      <c r="F35" s="95"/>
      <c r="G35" s="95"/>
      <c r="H35" s="95"/>
      <c r="I35" s="95"/>
      <c r="J35" s="99"/>
      <c r="K35" s="100"/>
      <c r="L35" s="100"/>
      <c r="M35" s="100"/>
      <c r="N35" s="100"/>
      <c r="O35" s="100"/>
      <c r="P35" s="100"/>
      <c r="Q35" s="100"/>
      <c r="R35" s="100"/>
      <c r="S35" s="100"/>
      <c r="T35" s="100"/>
      <c r="U35" s="100"/>
      <c r="V35" s="100"/>
      <c r="W35" s="100"/>
      <c r="X35" s="100"/>
      <c r="Y35" s="100"/>
      <c r="Z35" s="100"/>
      <c r="AA35" s="100"/>
      <c r="AB35" s="101"/>
    </row>
    <row r="36" spans="2:28" ht="7.5" customHeight="1" x14ac:dyDescent="0.15"/>
  </sheetData>
  <sheetProtection algorithmName="SHA-512" hashValue="82F4YvU4I4plegiwBZMn1kNRS+2MxE3ofFoGrEdiCnqt/4A0humnjwSZ8XELSvNLiRFuOU2hzqNkwvTYxG202w==" saltValue="AcD6xy21ORkOXryF2RQJcw==" spinCount="100000" sheet="1" objects="1" scenarios="1"/>
  <mergeCells count="19">
    <mergeCell ref="B2:AB3"/>
    <mergeCell ref="B18:I19"/>
    <mergeCell ref="J18:AB19"/>
    <mergeCell ref="B22:I23"/>
    <mergeCell ref="J22:AB23"/>
    <mergeCell ref="B20:I21"/>
    <mergeCell ref="J20:AB21"/>
    <mergeCell ref="B24:I25"/>
    <mergeCell ref="J24:AB25"/>
    <mergeCell ref="B32:I33"/>
    <mergeCell ref="J32:AB33"/>
    <mergeCell ref="B34:I35"/>
    <mergeCell ref="J34:AB35"/>
    <mergeCell ref="B26:I27"/>
    <mergeCell ref="J26:AB27"/>
    <mergeCell ref="B28:I29"/>
    <mergeCell ref="J28:AB29"/>
    <mergeCell ref="B30:I31"/>
    <mergeCell ref="J30:AB31"/>
  </mergeCells>
  <phoneticPr fontId="1"/>
  <pageMargins left="0.23622047244094491" right="0.23622047244094491" top="0.74803149606299213" bottom="0.74803149606299213" header="0.31496062992125984" footer="0.31496062992125984"/>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M34"/>
  <sheetViews>
    <sheetView zoomScaleNormal="100" workbookViewId="0">
      <pane ySplit="14" topLeftCell="A15" activePane="bottomLeft" state="frozen"/>
      <selection pane="bottomLeft"/>
    </sheetView>
  </sheetViews>
  <sheetFormatPr defaultRowHeight="13.5" x14ac:dyDescent="0.15"/>
  <cols>
    <col min="1" max="1" width="2.625" customWidth="1"/>
    <col min="2" max="2" width="9" customWidth="1"/>
    <col min="4" max="4" width="10.25" bestFit="1" customWidth="1"/>
    <col min="5" max="5" width="13.5" customWidth="1"/>
    <col min="6" max="7" width="15.625" customWidth="1"/>
    <col min="8" max="8" width="12.625" customWidth="1"/>
    <col min="10" max="10" width="6.75" bestFit="1" customWidth="1"/>
  </cols>
  <sheetData>
    <row r="2" spans="2:13" ht="18" customHeight="1" x14ac:dyDescent="0.15">
      <c r="C2" s="126" t="s">
        <v>7</v>
      </c>
      <c r="D2" s="127"/>
      <c r="E2" s="29"/>
      <c r="I2" s="76"/>
    </row>
    <row r="3" spans="2:13" ht="18" customHeight="1" x14ac:dyDescent="0.15">
      <c r="C3" s="126" t="s">
        <v>34</v>
      </c>
      <c r="D3" s="127"/>
      <c r="E3" s="130"/>
      <c r="F3" s="131"/>
      <c r="G3" s="131"/>
      <c r="H3" s="131"/>
      <c r="I3" s="131"/>
      <c r="J3" s="132"/>
    </row>
    <row r="4" spans="2:13" ht="18" customHeight="1" x14ac:dyDescent="0.15">
      <c r="C4" s="126" t="s">
        <v>8</v>
      </c>
      <c r="D4" s="127"/>
      <c r="E4" s="130"/>
      <c r="F4" s="131"/>
      <c r="G4" s="132"/>
      <c r="I4" s="68"/>
    </row>
    <row r="5" spans="2:13" ht="18" customHeight="1" x14ac:dyDescent="0.15">
      <c r="C5" s="126" t="s">
        <v>9</v>
      </c>
      <c r="D5" s="127"/>
      <c r="E5" s="130"/>
      <c r="F5" s="132"/>
    </row>
    <row r="6" spans="2:13" ht="18" customHeight="1" x14ac:dyDescent="0.15">
      <c r="C6" s="126" t="s">
        <v>10</v>
      </c>
      <c r="D6" s="127"/>
      <c r="E6" s="130"/>
      <c r="F6" s="132"/>
    </row>
    <row r="7" spans="2:13" ht="9.9499999999999993" customHeight="1" x14ac:dyDescent="0.15">
      <c r="C7" s="75"/>
      <c r="D7" s="75"/>
      <c r="E7" s="75"/>
      <c r="F7" s="74"/>
      <c r="M7" s="68"/>
    </row>
    <row r="8" spans="2:13" ht="18" customHeight="1" x14ac:dyDescent="0.15">
      <c r="C8" s="128" t="s">
        <v>57</v>
      </c>
      <c r="D8" s="129"/>
      <c r="E8" s="135"/>
      <c r="F8" s="136"/>
      <c r="M8" s="68"/>
    </row>
    <row r="9" spans="2:13" ht="18" customHeight="1" x14ac:dyDescent="0.15">
      <c r="C9" s="128" t="s">
        <v>10</v>
      </c>
      <c r="D9" s="129"/>
      <c r="E9" s="135"/>
      <c r="F9" s="136"/>
      <c r="M9" s="68"/>
    </row>
    <row r="10" spans="2:13" ht="9.9499999999999993" customHeight="1" x14ac:dyDescent="0.15">
      <c r="C10" s="75"/>
      <c r="D10" s="75"/>
      <c r="E10" s="75"/>
      <c r="F10" s="74"/>
    </row>
    <row r="11" spans="2:13" ht="18" customHeight="1" x14ac:dyDescent="0.15">
      <c r="C11" s="126" t="s">
        <v>28</v>
      </c>
      <c r="D11" s="127"/>
      <c r="E11" s="60"/>
      <c r="F11" s="74"/>
    </row>
    <row r="13" spans="2:13" ht="36" customHeight="1" x14ac:dyDescent="0.15">
      <c r="C13" s="65" t="s">
        <v>0</v>
      </c>
      <c r="D13" s="65" t="s">
        <v>29</v>
      </c>
      <c r="E13" s="66" t="s">
        <v>1</v>
      </c>
      <c r="F13" s="67" t="s">
        <v>2</v>
      </c>
      <c r="G13" s="67" t="s">
        <v>3</v>
      </c>
      <c r="H13" s="67" t="s">
        <v>32</v>
      </c>
      <c r="I13" s="133" t="s">
        <v>6</v>
      </c>
      <c r="J13" s="134"/>
    </row>
    <row r="14" spans="2:13" ht="18" customHeight="1" x14ac:dyDescent="0.15">
      <c r="B14" s="68" t="s">
        <v>48</v>
      </c>
      <c r="C14" s="69">
        <v>1</v>
      </c>
      <c r="D14" s="69" t="str">
        <f>IF(COUNTBLANK(E14:J14)&gt;0,"未入力あり","提出可")</f>
        <v>提出可</v>
      </c>
      <c r="E14" s="70">
        <v>234567</v>
      </c>
      <c r="F14" s="69" t="s">
        <v>4</v>
      </c>
      <c r="G14" s="69" t="s">
        <v>5</v>
      </c>
      <c r="H14" s="71">
        <v>45901</v>
      </c>
      <c r="I14" s="72">
        <v>88</v>
      </c>
      <c r="J14" s="73" t="s">
        <v>11</v>
      </c>
    </row>
    <row r="15" spans="2:13" ht="18" customHeight="1" x14ac:dyDescent="0.15">
      <c r="C15" s="65">
        <v>1</v>
      </c>
      <c r="D15" s="65" t="str">
        <f>IF(COUNTBLANK(E15:J15)&gt;0,"未入力あり","提出可")</f>
        <v>未入力あり</v>
      </c>
      <c r="E15" s="21"/>
      <c r="F15" s="22"/>
      <c r="G15" s="22"/>
      <c r="H15" s="20"/>
      <c r="I15" s="63"/>
      <c r="J15" s="64" t="s">
        <v>11</v>
      </c>
    </row>
    <row r="16" spans="2:13" ht="18" customHeight="1" x14ac:dyDescent="0.15">
      <c r="C16" s="65">
        <v>2</v>
      </c>
      <c r="D16" s="65" t="str">
        <f t="shared" ref="D16:D34" si="0">IF(COUNTBLANK(E16:J16)&gt;0,"未入力あり","提出可")</f>
        <v>未入力あり</v>
      </c>
      <c r="E16" s="21"/>
      <c r="F16" s="22"/>
      <c r="G16" s="22"/>
      <c r="H16" s="20"/>
      <c r="I16" s="63"/>
      <c r="J16" s="64" t="s">
        <v>11</v>
      </c>
    </row>
    <row r="17" spans="3:10" ht="18" customHeight="1" x14ac:dyDescent="0.15">
      <c r="C17" s="65">
        <v>3</v>
      </c>
      <c r="D17" s="65" t="str">
        <f t="shared" si="0"/>
        <v>未入力あり</v>
      </c>
      <c r="E17" s="21"/>
      <c r="F17" s="22"/>
      <c r="G17" s="22"/>
      <c r="H17" s="20"/>
      <c r="I17" s="63"/>
      <c r="J17" s="64" t="s">
        <v>11</v>
      </c>
    </row>
    <row r="18" spans="3:10" ht="18" customHeight="1" x14ac:dyDescent="0.15">
      <c r="C18" s="65">
        <v>4</v>
      </c>
      <c r="D18" s="65" t="str">
        <f t="shared" si="0"/>
        <v>未入力あり</v>
      </c>
      <c r="E18" s="21"/>
      <c r="F18" s="22"/>
      <c r="G18" s="22"/>
      <c r="H18" s="20"/>
      <c r="I18" s="63"/>
      <c r="J18" s="64" t="s">
        <v>11</v>
      </c>
    </row>
    <row r="19" spans="3:10" ht="18" customHeight="1" x14ac:dyDescent="0.15">
      <c r="C19" s="65">
        <v>5</v>
      </c>
      <c r="D19" s="65" t="str">
        <f t="shared" si="0"/>
        <v>未入力あり</v>
      </c>
      <c r="E19" s="21"/>
      <c r="F19" s="22"/>
      <c r="G19" s="22"/>
      <c r="H19" s="20"/>
      <c r="I19" s="63"/>
      <c r="J19" s="64" t="s">
        <v>11</v>
      </c>
    </row>
    <row r="20" spans="3:10" ht="18" customHeight="1" x14ac:dyDescent="0.15">
      <c r="C20" s="65">
        <v>6</v>
      </c>
      <c r="D20" s="65" t="str">
        <f t="shared" si="0"/>
        <v>未入力あり</v>
      </c>
      <c r="E20" s="21"/>
      <c r="F20" s="22"/>
      <c r="G20" s="22"/>
      <c r="H20" s="20"/>
      <c r="I20" s="63"/>
      <c r="J20" s="64" t="s">
        <v>11</v>
      </c>
    </row>
    <row r="21" spans="3:10" ht="18" customHeight="1" x14ac:dyDescent="0.15">
      <c r="C21" s="65">
        <v>7</v>
      </c>
      <c r="D21" s="65" t="str">
        <f t="shared" si="0"/>
        <v>未入力あり</v>
      </c>
      <c r="E21" s="21"/>
      <c r="F21" s="22"/>
      <c r="G21" s="22"/>
      <c r="H21" s="20"/>
      <c r="I21" s="63"/>
      <c r="J21" s="64" t="s">
        <v>11</v>
      </c>
    </row>
    <row r="22" spans="3:10" ht="18" customHeight="1" x14ac:dyDescent="0.15">
      <c r="C22" s="65">
        <v>8</v>
      </c>
      <c r="D22" s="65" t="str">
        <f t="shared" si="0"/>
        <v>未入力あり</v>
      </c>
      <c r="E22" s="21"/>
      <c r="F22" s="22"/>
      <c r="G22" s="22"/>
      <c r="H22" s="20"/>
      <c r="I22" s="63"/>
      <c r="J22" s="64" t="s">
        <v>11</v>
      </c>
    </row>
    <row r="23" spans="3:10" ht="18" customHeight="1" x14ac:dyDescent="0.15">
      <c r="C23" s="65">
        <v>9</v>
      </c>
      <c r="D23" s="65" t="str">
        <f t="shared" si="0"/>
        <v>未入力あり</v>
      </c>
      <c r="E23" s="21"/>
      <c r="F23" s="22"/>
      <c r="G23" s="22"/>
      <c r="H23" s="20"/>
      <c r="I23" s="63"/>
      <c r="J23" s="64" t="s">
        <v>11</v>
      </c>
    </row>
    <row r="24" spans="3:10" ht="18" customHeight="1" x14ac:dyDescent="0.15">
      <c r="C24" s="65">
        <v>10</v>
      </c>
      <c r="D24" s="65" t="str">
        <f t="shared" si="0"/>
        <v>未入力あり</v>
      </c>
      <c r="E24" s="21"/>
      <c r="F24" s="22"/>
      <c r="G24" s="22"/>
      <c r="H24" s="20"/>
      <c r="I24" s="63"/>
      <c r="J24" s="64" t="s">
        <v>11</v>
      </c>
    </row>
    <row r="25" spans="3:10" ht="18" customHeight="1" x14ac:dyDescent="0.15">
      <c r="C25" s="65">
        <v>11</v>
      </c>
      <c r="D25" s="65" t="str">
        <f t="shared" si="0"/>
        <v>未入力あり</v>
      </c>
      <c r="E25" s="21"/>
      <c r="F25" s="22"/>
      <c r="G25" s="22"/>
      <c r="H25" s="20"/>
      <c r="I25" s="63"/>
      <c r="J25" s="64" t="s">
        <v>11</v>
      </c>
    </row>
    <row r="26" spans="3:10" ht="18" customHeight="1" x14ac:dyDescent="0.15">
      <c r="C26" s="65">
        <v>12</v>
      </c>
      <c r="D26" s="65" t="str">
        <f t="shared" si="0"/>
        <v>未入力あり</v>
      </c>
      <c r="E26" s="21"/>
      <c r="F26" s="22"/>
      <c r="G26" s="22"/>
      <c r="H26" s="20"/>
      <c r="I26" s="63"/>
      <c r="J26" s="64" t="s">
        <v>11</v>
      </c>
    </row>
    <row r="27" spans="3:10" ht="18" customHeight="1" x14ac:dyDescent="0.15">
      <c r="C27" s="65">
        <v>13</v>
      </c>
      <c r="D27" s="65" t="str">
        <f t="shared" si="0"/>
        <v>未入力あり</v>
      </c>
      <c r="E27" s="21"/>
      <c r="F27" s="22"/>
      <c r="G27" s="22"/>
      <c r="H27" s="20"/>
      <c r="I27" s="63"/>
      <c r="J27" s="64" t="s">
        <v>11</v>
      </c>
    </row>
    <row r="28" spans="3:10" ht="18" customHeight="1" x14ac:dyDescent="0.15">
      <c r="C28" s="65">
        <v>14</v>
      </c>
      <c r="D28" s="65" t="str">
        <f t="shared" si="0"/>
        <v>未入力あり</v>
      </c>
      <c r="E28" s="21"/>
      <c r="F28" s="22"/>
      <c r="G28" s="22"/>
      <c r="H28" s="20"/>
      <c r="I28" s="63"/>
      <c r="J28" s="64" t="s">
        <v>11</v>
      </c>
    </row>
    <row r="29" spans="3:10" ht="18" customHeight="1" x14ac:dyDescent="0.15">
      <c r="C29" s="65">
        <v>15</v>
      </c>
      <c r="D29" s="65" t="str">
        <f t="shared" si="0"/>
        <v>未入力あり</v>
      </c>
      <c r="E29" s="21"/>
      <c r="F29" s="22"/>
      <c r="G29" s="22"/>
      <c r="H29" s="20"/>
      <c r="I29" s="63"/>
      <c r="J29" s="64" t="s">
        <v>11</v>
      </c>
    </row>
    <row r="30" spans="3:10" ht="18" customHeight="1" x14ac:dyDescent="0.15">
      <c r="C30" s="65">
        <v>16</v>
      </c>
      <c r="D30" s="65" t="str">
        <f t="shared" si="0"/>
        <v>未入力あり</v>
      </c>
      <c r="E30" s="21"/>
      <c r="F30" s="22"/>
      <c r="G30" s="22"/>
      <c r="H30" s="20"/>
      <c r="I30" s="63"/>
      <c r="J30" s="64" t="s">
        <v>11</v>
      </c>
    </row>
    <row r="31" spans="3:10" ht="18" customHeight="1" x14ac:dyDescent="0.15">
      <c r="C31" s="65">
        <v>17</v>
      </c>
      <c r="D31" s="65" t="str">
        <f t="shared" si="0"/>
        <v>未入力あり</v>
      </c>
      <c r="E31" s="21"/>
      <c r="F31" s="22"/>
      <c r="G31" s="22"/>
      <c r="H31" s="20"/>
      <c r="I31" s="63"/>
      <c r="J31" s="64" t="s">
        <v>11</v>
      </c>
    </row>
    <row r="32" spans="3:10" ht="18" customHeight="1" x14ac:dyDescent="0.15">
      <c r="C32" s="65">
        <v>18</v>
      </c>
      <c r="D32" s="65" t="str">
        <f t="shared" si="0"/>
        <v>未入力あり</v>
      </c>
      <c r="E32" s="21"/>
      <c r="F32" s="22"/>
      <c r="G32" s="22"/>
      <c r="H32" s="20"/>
      <c r="I32" s="63"/>
      <c r="J32" s="64" t="s">
        <v>11</v>
      </c>
    </row>
    <row r="33" spans="3:10" ht="18" customHeight="1" x14ac:dyDescent="0.15">
      <c r="C33" s="65">
        <v>19</v>
      </c>
      <c r="D33" s="65" t="str">
        <f t="shared" si="0"/>
        <v>未入力あり</v>
      </c>
      <c r="E33" s="21"/>
      <c r="F33" s="22"/>
      <c r="G33" s="22"/>
      <c r="H33" s="20"/>
      <c r="I33" s="63"/>
      <c r="J33" s="64" t="s">
        <v>11</v>
      </c>
    </row>
    <row r="34" spans="3:10" ht="18" customHeight="1" x14ac:dyDescent="0.15">
      <c r="C34" s="65">
        <v>20</v>
      </c>
      <c r="D34" s="65" t="str">
        <f t="shared" si="0"/>
        <v>未入力あり</v>
      </c>
      <c r="E34" s="21"/>
      <c r="F34" s="22"/>
      <c r="G34" s="22"/>
      <c r="H34" s="20"/>
      <c r="I34" s="63"/>
      <c r="J34" s="64" t="s">
        <v>11</v>
      </c>
    </row>
  </sheetData>
  <mergeCells count="15">
    <mergeCell ref="E3:J3"/>
    <mergeCell ref="I13:J13"/>
    <mergeCell ref="E4:G4"/>
    <mergeCell ref="E5:F5"/>
    <mergeCell ref="E6:F6"/>
    <mergeCell ref="E8:F8"/>
    <mergeCell ref="E9:F9"/>
    <mergeCell ref="C6:D6"/>
    <mergeCell ref="C11:D11"/>
    <mergeCell ref="C2:D2"/>
    <mergeCell ref="C3:D3"/>
    <mergeCell ref="C4:D4"/>
    <mergeCell ref="C5:D5"/>
    <mergeCell ref="C8:D8"/>
    <mergeCell ref="C9:D9"/>
  </mergeCells>
  <phoneticPr fontId="1"/>
  <dataValidations count="6">
    <dataValidation type="date" operator="greaterThanOrEqual" allowBlank="1" showInputMessage="1" showErrorMessage="1" error="平成３０年１０月１日以降の日付を入力ください" sqref="E11" xr:uid="{8D4CB6CB-C7E9-45FD-B77C-FAA56295F9F8}">
      <formula1>43374</formula1>
    </dataValidation>
    <dataValidation type="whole" allowBlank="1" showInputMessage="1" showErrorMessage="1" sqref="E14" xr:uid="{00000000-0002-0000-0100-000001000000}">
      <formula1>1</formula1>
      <formula2>9999999999</formula2>
    </dataValidation>
    <dataValidation type="custom" operator="greaterThanOrEqual" allowBlank="1" showInputMessage="1" showErrorMessage="1" error="適用年月日をご確認ください" sqref="H14" xr:uid="{00000000-0002-0000-0100-000002000000}">
      <formula1>AND(VALUE(TEXT(H14,"yyyymmdd"))&gt;=20190901,RIGHT(TEXT(H14,"yyyymmdd"),4)="0901")</formula1>
    </dataValidation>
    <dataValidation type="list" allowBlank="1" showInputMessage="1" showErrorMessage="1" sqref="I14:I34" xr:uid="{AC7BE8BA-16A2-4228-861F-EC826C750D05}">
      <formula1>"88,98,104,110,118,126,134,142,150,160,170,180,190,200,220,240,260,280,300,320,340,360,380,410,440,470,500,530,560,590,620,650"</formula1>
    </dataValidation>
    <dataValidation type="whole" allowBlank="1" showInputMessage="1" showErrorMessage="1" error="加入者番号を入力してください。_x000a_健康保険等の被保険者番号とは異なります。" sqref="E15:E34" xr:uid="{0E921A6A-37CF-4209-A9AB-807980DBC677}">
      <formula1>10000</formula1>
      <formula2>9999999999</formula2>
    </dataValidation>
    <dataValidation type="custom" operator="greaterThanOrEqual" allowBlank="1" showInputMessage="1" showErrorMessage="1" error="適用年月日をご確認ください。" sqref="H15:H34" xr:uid="{B5052A39-B69F-4CAF-9F24-6BC7DDD906F7}">
      <formula1>AND(VALUE(TEXT(H15,"yyyymmdd"))&gt;=20190901,RIGHT(TEXT(H15,"yyyymmdd"),4)="0901")</formula1>
    </dataValidation>
  </dataValidations>
  <pageMargins left="0.7" right="0.7" top="0.75" bottom="0.75" header="0.3" footer="0.3"/>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1:AN74"/>
  <sheetViews>
    <sheetView showGridLines="0" topLeftCell="A25" zoomScaleNormal="100" zoomScaleSheetLayoutView="70" workbookViewId="0"/>
  </sheetViews>
  <sheetFormatPr defaultColWidth="5.125" defaultRowHeight="11.25" customHeight="1" x14ac:dyDescent="0.15"/>
  <cols>
    <col min="1" max="3" width="3.625" style="30" customWidth="1"/>
    <col min="4" max="16384" width="5.125" style="30"/>
  </cols>
  <sheetData>
    <row r="1" spans="4:38" ht="5.0999999999999996" customHeight="1" x14ac:dyDescent="0.15"/>
    <row r="2" spans="4:38" ht="11.25" customHeight="1" x14ac:dyDescent="0.15">
      <c r="R2" s="216" t="s">
        <v>30</v>
      </c>
      <c r="S2" s="216"/>
      <c r="T2" s="216"/>
      <c r="U2" s="216"/>
      <c r="V2" s="216"/>
      <c r="W2" s="216"/>
      <c r="X2" s="216"/>
      <c r="Y2" s="216"/>
      <c r="Z2" s="216"/>
    </row>
    <row r="3" spans="4:38" ht="11.25" customHeight="1" x14ac:dyDescent="0.2">
      <c r="D3" s="31"/>
      <c r="E3" s="31"/>
      <c r="F3" s="31"/>
      <c r="P3" s="32"/>
      <c r="Q3" s="33" t="s">
        <v>12</v>
      </c>
      <c r="R3" s="216"/>
      <c r="S3" s="216"/>
      <c r="T3" s="216"/>
      <c r="U3" s="216"/>
      <c r="V3" s="216"/>
      <c r="W3" s="216"/>
      <c r="X3" s="216"/>
      <c r="Y3" s="216"/>
      <c r="Z3" s="216"/>
    </row>
    <row r="4" spans="4:38" ht="11.25" customHeight="1" thickBot="1" x14ac:dyDescent="0.2">
      <c r="D4" s="31"/>
      <c r="E4" s="31"/>
      <c r="F4" s="31"/>
      <c r="R4" s="34"/>
      <c r="S4" s="34"/>
      <c r="T4" s="34"/>
      <c r="U4" s="34"/>
      <c r="V4" s="34"/>
      <c r="W4" s="34"/>
      <c r="X4" s="34"/>
      <c r="Y4" s="34"/>
      <c r="Z4" s="34"/>
    </row>
    <row r="5" spans="4:38" ht="12.75" customHeight="1" x14ac:dyDescent="0.15">
      <c r="S5" s="34"/>
      <c r="T5" s="34"/>
      <c r="U5" s="34"/>
      <c r="V5" s="34"/>
      <c r="W5" s="34"/>
      <c r="X5" s="34"/>
      <c r="Y5" s="34"/>
      <c r="Z5" s="34"/>
      <c r="AA5" s="34"/>
      <c r="AH5" s="217" t="s">
        <v>13</v>
      </c>
      <c r="AI5" s="214"/>
      <c r="AJ5" s="214"/>
      <c r="AK5" s="215"/>
    </row>
    <row r="6" spans="4:38" ht="12.75" customHeight="1" x14ac:dyDescent="0.15">
      <c r="Q6" s="35"/>
      <c r="AC6" s="36"/>
      <c r="AD6" s="36"/>
      <c r="AE6" s="36"/>
      <c r="AH6" s="143"/>
      <c r="AI6" s="146"/>
      <c r="AJ6" s="146"/>
      <c r="AK6" s="149"/>
    </row>
    <row r="7" spans="4:38" ht="12.75" customHeight="1" x14ac:dyDescent="0.15">
      <c r="Q7" s="35"/>
      <c r="AC7" s="36"/>
      <c r="AD7" s="36"/>
      <c r="AE7" s="36"/>
      <c r="AH7" s="144"/>
      <c r="AI7" s="147"/>
      <c r="AJ7" s="147"/>
      <c r="AK7" s="150"/>
    </row>
    <row r="8" spans="4:38" ht="12.75" customHeight="1" thickBot="1" x14ac:dyDescent="0.25">
      <c r="Y8" s="32"/>
      <c r="Z8" s="32"/>
      <c r="AA8" s="32"/>
      <c r="AB8" s="32"/>
      <c r="AC8" s="32"/>
      <c r="AH8" s="145"/>
      <c r="AI8" s="148"/>
      <c r="AJ8" s="148"/>
      <c r="AK8" s="151"/>
    </row>
    <row r="9" spans="4:38" ht="12.75" customHeight="1" x14ac:dyDescent="0.15">
      <c r="D9" s="162" t="s">
        <v>54</v>
      </c>
      <c r="E9" s="163"/>
      <c r="F9" s="164"/>
      <c r="G9" s="162" t="s">
        <v>55</v>
      </c>
      <c r="H9" s="163"/>
      <c r="I9" s="164"/>
      <c r="J9" s="162" t="s">
        <v>14</v>
      </c>
      <c r="K9" s="163"/>
      <c r="L9" s="163"/>
      <c r="M9" s="164"/>
      <c r="N9" s="162" t="s">
        <v>15</v>
      </c>
      <c r="O9" s="163"/>
      <c r="P9" s="163"/>
      <c r="Q9" s="163"/>
      <c r="R9" s="164"/>
      <c r="S9" s="217" t="s">
        <v>53</v>
      </c>
      <c r="T9" s="214"/>
      <c r="U9" s="214"/>
      <c r="V9" s="215"/>
    </row>
    <row r="10" spans="4:38" ht="12.75" customHeight="1" x14ac:dyDescent="0.15">
      <c r="D10" s="218">
        <v>8</v>
      </c>
      <c r="E10" s="219"/>
      <c r="F10" s="220"/>
      <c r="G10" s="143">
        <v>0</v>
      </c>
      <c r="H10" s="146">
        <v>2</v>
      </c>
      <c r="I10" s="146">
        <v>0</v>
      </c>
      <c r="J10" s="143">
        <v>0</v>
      </c>
      <c r="K10" s="146">
        <v>0</v>
      </c>
      <c r="L10" s="146">
        <v>8</v>
      </c>
      <c r="M10" s="149">
        <v>8</v>
      </c>
      <c r="N10" s="143" t="str">
        <f>IF(入力!E2="","",LEFT(RIGHT(CONCATENATE("      ",入力!E2),5),1))</f>
        <v/>
      </c>
      <c r="O10" s="146" t="str">
        <f>IF(入力!E2="","",MID(RIGHT(CONCATENATE("      ",入力!E2),5),2,1))</f>
        <v/>
      </c>
      <c r="P10" s="146" t="str">
        <f>IF(入力!E2="","",MID(RIGHT(CONCATENATE("      ",入力!E2),5),3,1))</f>
        <v/>
      </c>
      <c r="Q10" s="146" t="str">
        <f>IF(入力!E2="","",MID(RIGHT(CONCATENATE("      ",入力!E2),5),4,1))</f>
        <v/>
      </c>
      <c r="R10" s="149" t="str">
        <f>IF(入力!E2="","",RIGHT(RIGHT(CONCATENATE("      ",入力!E2),5),1))</f>
        <v/>
      </c>
      <c r="S10" s="143" t="s">
        <v>61</v>
      </c>
      <c r="T10" s="146">
        <v>1</v>
      </c>
      <c r="U10" s="146">
        <v>1</v>
      </c>
      <c r="V10" s="149">
        <v>1</v>
      </c>
      <c r="W10" s="37"/>
      <c r="X10" s="37"/>
      <c r="Y10" s="38"/>
      <c r="AF10" s="43"/>
      <c r="AG10" s="43"/>
      <c r="AH10" s="43"/>
      <c r="AI10" s="43"/>
    </row>
    <row r="11" spans="4:38" ht="12.75" customHeight="1" x14ac:dyDescent="0.15">
      <c r="D11" s="221"/>
      <c r="E11" s="222"/>
      <c r="F11" s="223"/>
      <c r="G11" s="144"/>
      <c r="H11" s="147"/>
      <c r="I11" s="147"/>
      <c r="J11" s="144"/>
      <c r="K11" s="147"/>
      <c r="L11" s="147"/>
      <c r="M11" s="150"/>
      <c r="N11" s="144"/>
      <c r="O11" s="147"/>
      <c r="P11" s="147"/>
      <c r="Q11" s="147"/>
      <c r="R11" s="150"/>
      <c r="S11" s="144"/>
      <c r="T11" s="147"/>
      <c r="U11" s="147"/>
      <c r="V11" s="150"/>
      <c r="W11" s="37"/>
      <c r="X11" s="37"/>
      <c r="Y11" s="38"/>
      <c r="AG11" s="43"/>
      <c r="AH11" s="43"/>
      <c r="AI11" s="43"/>
      <c r="AJ11" s="43"/>
    </row>
    <row r="12" spans="4:38" ht="12.75" customHeight="1" thickBot="1" x14ac:dyDescent="0.2">
      <c r="D12" s="224"/>
      <c r="E12" s="225"/>
      <c r="F12" s="226"/>
      <c r="G12" s="145"/>
      <c r="H12" s="148"/>
      <c r="I12" s="148"/>
      <c r="J12" s="145"/>
      <c r="K12" s="148"/>
      <c r="L12" s="148"/>
      <c r="M12" s="151"/>
      <c r="N12" s="145"/>
      <c r="O12" s="148"/>
      <c r="P12" s="148"/>
      <c r="Q12" s="148"/>
      <c r="R12" s="151"/>
      <c r="S12" s="145"/>
      <c r="T12" s="148"/>
      <c r="U12" s="148"/>
      <c r="V12" s="151"/>
      <c r="W12" s="39"/>
      <c r="X12" s="39"/>
      <c r="Y12" s="39"/>
      <c r="AG12" s="43"/>
      <c r="AH12" s="43"/>
      <c r="AI12" s="43"/>
      <c r="AJ12" s="43"/>
    </row>
    <row r="13" spans="4:38" ht="11.25" customHeight="1" thickBot="1" x14ac:dyDescent="0.2">
      <c r="D13" s="40"/>
      <c r="E13" s="41"/>
      <c r="F13" s="41"/>
      <c r="G13" s="42"/>
      <c r="H13" s="39"/>
      <c r="I13" s="39"/>
      <c r="J13" s="39"/>
      <c r="K13" s="39"/>
      <c r="L13" s="39"/>
      <c r="M13" s="39"/>
      <c r="N13" s="39"/>
      <c r="O13" s="39"/>
      <c r="P13" s="39"/>
      <c r="Q13" s="39"/>
      <c r="R13" s="39"/>
      <c r="S13" s="39"/>
      <c r="T13" s="39"/>
      <c r="U13" s="43"/>
      <c r="V13" s="39"/>
      <c r="W13" s="39"/>
      <c r="X13" s="39"/>
      <c r="Y13" s="39"/>
      <c r="Z13" s="39"/>
      <c r="AA13" s="39"/>
      <c r="AI13" s="43"/>
      <c r="AJ13" s="43"/>
      <c r="AK13" s="43"/>
      <c r="AL13" s="43"/>
    </row>
    <row r="14" spans="4:38" ht="12.75" customHeight="1" x14ac:dyDescent="0.15">
      <c r="D14" s="44" t="s">
        <v>56</v>
      </c>
      <c r="E14" s="213" t="s">
        <v>17</v>
      </c>
      <c r="F14" s="214"/>
      <c r="G14" s="214"/>
      <c r="H14" s="214"/>
      <c r="I14" s="214"/>
      <c r="J14" s="214"/>
      <c r="K14" s="214"/>
      <c r="L14" s="214"/>
      <c r="M14" s="214"/>
      <c r="N14" s="215"/>
      <c r="O14" s="162" t="s">
        <v>18</v>
      </c>
      <c r="P14" s="163"/>
      <c r="Q14" s="163"/>
      <c r="R14" s="163"/>
      <c r="S14" s="163"/>
      <c r="T14" s="163"/>
      <c r="U14" s="163"/>
      <c r="V14" s="163"/>
      <c r="W14" s="163"/>
      <c r="X14" s="163"/>
      <c r="Y14" s="163"/>
      <c r="Z14" s="163"/>
      <c r="AA14" s="163"/>
      <c r="AB14" s="164"/>
      <c r="AC14" s="162" t="s">
        <v>31</v>
      </c>
      <c r="AD14" s="163"/>
      <c r="AE14" s="163"/>
      <c r="AF14" s="163"/>
      <c r="AG14" s="163"/>
      <c r="AH14" s="163"/>
      <c r="AI14" s="163"/>
      <c r="AJ14" s="163"/>
      <c r="AK14" s="164"/>
    </row>
    <row r="15" spans="4:38" ht="9.9499999999999993" customHeight="1" x14ac:dyDescent="0.15">
      <c r="D15" s="205">
        <v>1</v>
      </c>
      <c r="E15" s="143" t="str">
        <f>IF(入力!E15="","",LEFT(RIGHT(CONCATENATE("          ",入力!E15),10),1))</f>
        <v/>
      </c>
      <c r="F15" s="146" t="str">
        <f>IF(入力!E15="","",MID(RIGHT(CONCATENATE("          ",入力!E15),10),2,1))</f>
        <v/>
      </c>
      <c r="G15" s="146" t="str">
        <f>IF(入力!E15="","",MID(RIGHT(CONCATENATE("          ",入力!E15),10),3,1))</f>
        <v/>
      </c>
      <c r="H15" s="146" t="str">
        <f>IF(入力!E15="","",MID(RIGHT(CONCATENATE("          ",入力!E15),10),4,1))</f>
        <v/>
      </c>
      <c r="I15" s="146" t="str">
        <f>IF(入力!E15="","",MID(RIGHT(CONCATENATE("          ",入力!E15),10),5,1))</f>
        <v/>
      </c>
      <c r="J15" s="146" t="str">
        <f>IF(入力!E15="","",MID(RIGHT(CONCATENATE("          ",入力!E15),10),6,1))</f>
        <v/>
      </c>
      <c r="K15" s="146" t="str">
        <f>IF(入力!E15="","",MID(RIGHT(CONCATENATE("          ",入力!E15),10),7,1))</f>
        <v/>
      </c>
      <c r="L15" s="146" t="str">
        <f>IF(入力!E15="","",MID(RIGHT(CONCATENATE("          ",入力!E15),10),8,1))</f>
        <v/>
      </c>
      <c r="M15" s="146" t="str">
        <f>IF(入力!E15="","",MID(RIGHT(CONCATENATE("          ",入力!E15),10),9,1))</f>
        <v/>
      </c>
      <c r="N15" s="149" t="str">
        <f>IF(入力!E15="","",RIGHT(RIGHT(CONCATENATE("          ",入力!E15),10),1))</f>
        <v/>
      </c>
      <c r="O15" s="45" t="s">
        <v>19</v>
      </c>
      <c r="P15" s="175" t="str">
        <f>IF(入力!F15="","",入力!F15)</f>
        <v/>
      </c>
      <c r="Q15" s="175"/>
      <c r="R15" s="175"/>
      <c r="S15" s="175"/>
      <c r="T15" s="175"/>
      <c r="U15" s="176"/>
      <c r="V15" s="46" t="s">
        <v>20</v>
      </c>
      <c r="W15" s="175" t="str">
        <f>IF(入力!G15="","",入力!G15)</f>
        <v/>
      </c>
      <c r="X15" s="175"/>
      <c r="Y15" s="175"/>
      <c r="Z15" s="175"/>
      <c r="AA15" s="175"/>
      <c r="AB15" s="181"/>
      <c r="AC15" s="184" t="str">
        <f>IF(入力!H15="","",IF((VALUE(TEXT(入力!H15,"yyyymmdd"))-20190501)&gt;=0,"令和",IF((VALUE(TEXT(入力!H15,"yyyymmdd"))-19890108)&gt;=0,"平成","昭和")))</f>
        <v/>
      </c>
      <c r="AD15" s="185" t="str">
        <f t="shared" ref="AC15:AE19" si="0">IF($B15="","",IF((VALUE(TEXT($B15,"yyyymmdd"))-20190501)&gt;=0,"9 ： 令和",IF((VALUE(TEXT($B15,"yyyymmdd"))-19890108)&gt;=0,"7 ： 平成","5 ： 昭和")))</f>
        <v/>
      </c>
      <c r="AE15" s="186" t="str">
        <f t="shared" si="0"/>
        <v/>
      </c>
      <c r="AF15" s="193" t="str">
        <f>IF(入力!H15="","",IF((VALUE(TEXT(入力!H15,"yyyymmdd"))-20181001)&lt;0,"×",IF((VALUE(TEXT(入力!H15,"yyyymmdd")))&lt;20190501,LEFT(TEXT(入力!H15,"yyyymmdd")-19880000,1),IF((TEXT(入力!H15,"yyyymmdd")-20180000)&lt;100000,0,LEFT(TEXT(入力!H15,"yyyymmdd")-20180000,1)))))</f>
        <v/>
      </c>
      <c r="AG15" s="196" t="str">
        <f>IF(入力!H15="","",IF((VALUE(TEXT(入力!H15,"yyyymmdd"))-20181001)&lt;0,"×",IF((VALUE(TEXT(入力!H15,"yyyymmdd")))&lt;20190501,MID(TEXT(入力!H15,"yyyymmdd")-19880000,2,1),IF((TEXT(入力!H15,"yyyymmdd")-20180000)&lt;100000,LEFT(TEXT(入力!H15,"yyyymmdd")-20180000,1),MID(TEXT(入力!H15,"yyyymmdd")-20180000,2,1)))))</f>
        <v/>
      </c>
      <c r="AH15" s="168" t="str">
        <f>IF(入力!H15="","",IF((VALUE(TEXT(入力!H15,"yyyymmdd"))-20181001)&lt;0,"×",IF((VALUE(TEXT(入力!H15,"yyyymmdd")))&lt;20190501,MID(TEXT(入力!H15,"yyyymmdd")-19880000,3,1),IF((TEXT(入力!H15,"yyyymmdd")-20180000)&lt;100000,MID(TEXT(入力!H15,"yyyymmdd")-20180000,2,1),MID(TEXT(入力!H15,"yyyymmdd")-20180000,3,1)))))</f>
        <v/>
      </c>
      <c r="AI15" s="165" t="str">
        <f>IF(入力!H15="","",IF((VALUE(TEXT(入力!H15,"yyyymmdd"))-20181001)&lt;0,"×",IF((VALUE(TEXT(入力!H15,"yyyymmdd")))&lt;20190501,MID(TEXT(入力!H15,"yyyymmdd")-19880000,4,1),IF((TEXT(入力!H15,"yyyymmdd")-20180000)&lt;100000,MID(TEXT(入力!H15,"yyyymmdd")-20180000,3,1),MID(TEXT(入力!H15,"yyyymmdd")-20180000,4,1)))))</f>
        <v/>
      </c>
      <c r="AJ15" s="168" t="str">
        <f>IF(入力!H15="","",IF((VALUE(TEXT(入力!H15,"yyyymmdd"))-20181001)&lt;0,"×",IF((VALUE(TEXT(入力!H15,"yyyymmdd")))&lt;20190501,MID(TEXT(入力!H15,"yyyymmdd")-19880000,5,1),IF((TEXT(入力!H15,"yyyymmdd")-20180000)&lt;100000,MID(TEXT(入力!H15,"yyyymmdd")-20180000,4,1),MID(TEXT(入力!H15,"yyyymmdd")-20180000,5,1)))))</f>
        <v/>
      </c>
      <c r="AK15" s="171" t="str">
        <f>IF(入力!H15="","",IF((VALUE(TEXT(入力!H15,"yyyymmdd"))-20181001)&lt;0,"×",IF((VALUE(TEXT(入力!H15,"yyyymmdd")))&lt;20190501,RIGHT(TEXT(入力!H15,"yyyymmdd")-19880000,1),RIGHT(TEXT(入力!H15,"yyyymmdd")-20180000,1))))</f>
        <v/>
      </c>
    </row>
    <row r="16" spans="4:38" ht="9.9499999999999993" customHeight="1" x14ac:dyDescent="0.15">
      <c r="D16" s="206"/>
      <c r="E16" s="144"/>
      <c r="F16" s="147"/>
      <c r="G16" s="147"/>
      <c r="H16" s="147"/>
      <c r="I16" s="147"/>
      <c r="J16" s="147"/>
      <c r="K16" s="147"/>
      <c r="L16" s="147"/>
      <c r="M16" s="147"/>
      <c r="N16" s="150"/>
      <c r="O16" s="47"/>
      <c r="P16" s="177"/>
      <c r="Q16" s="177"/>
      <c r="R16" s="177"/>
      <c r="S16" s="177"/>
      <c r="T16" s="177"/>
      <c r="U16" s="178"/>
      <c r="V16" s="48"/>
      <c r="W16" s="177"/>
      <c r="X16" s="177"/>
      <c r="Y16" s="177"/>
      <c r="Z16" s="177"/>
      <c r="AA16" s="177"/>
      <c r="AB16" s="182"/>
      <c r="AC16" s="187" t="str">
        <f t="shared" si="0"/>
        <v/>
      </c>
      <c r="AD16" s="188" t="str">
        <f t="shared" si="0"/>
        <v/>
      </c>
      <c r="AE16" s="189" t="str">
        <f t="shared" si="0"/>
        <v/>
      </c>
      <c r="AF16" s="194" t="str">
        <f>IF($B16="","",IF((VALUE(TEXT($B16,"yyyymmdd"))-20181001)&lt;0,"×",IF((TEXT($B16,"yyyymmdd")-20180000)&lt;100000,0,LEFT(TEXT($B16,"yyyymmdd")-20180000,1))))</f>
        <v/>
      </c>
      <c r="AG16" s="197"/>
      <c r="AH16" s="169"/>
      <c r="AI16" s="166" t="str">
        <f>IF($B16="","",IF((VALUE(TEXT($B16,"yyyymmdd"))-20181001)&lt;0,"×",IF((TEXT($B16,"yyyymmdd")-20180000)&lt;100000,MID(TEXT($B16,"yyyymmdd")-20180000,3,1),MID(TEXT($B16,"yyyymmdd")-20180000,4,1))))</f>
        <v/>
      </c>
      <c r="AJ16" s="169" t="str">
        <f>IF($B16="","",IF((VALUE(TEXT($B16,"yyyymmdd"))-20181001)&lt;0,"×",IF((TEXT($B16,"yyyymmdd")-20180000)&lt;100000,MID(TEXT($B16,"yyyymmdd")-20180000,4,1),MID(TEXT($B16,"yyyymmdd")-20180000,5,1))))</f>
        <v/>
      </c>
      <c r="AK16" s="172" t="str">
        <f>IF($B16="","",IF((VALUE(TEXT($B16,"yyyymmdd"))-20181001)&lt;0,"×",RIGHT(TEXT($B16,"yyyymmdd")-20180000,1)))</f>
        <v/>
      </c>
    </row>
    <row r="17" spans="4:40" ht="9.9499999999999993" customHeight="1" x14ac:dyDescent="0.15">
      <c r="D17" s="206"/>
      <c r="E17" s="144"/>
      <c r="F17" s="147"/>
      <c r="G17" s="147"/>
      <c r="H17" s="147"/>
      <c r="I17" s="147"/>
      <c r="J17" s="147"/>
      <c r="K17" s="147"/>
      <c r="L17" s="147"/>
      <c r="M17" s="147"/>
      <c r="N17" s="150"/>
      <c r="O17" s="47"/>
      <c r="P17" s="177"/>
      <c r="Q17" s="177"/>
      <c r="R17" s="177"/>
      <c r="S17" s="177"/>
      <c r="T17" s="177"/>
      <c r="U17" s="178"/>
      <c r="V17" s="48"/>
      <c r="W17" s="177"/>
      <c r="X17" s="177"/>
      <c r="Y17" s="177"/>
      <c r="Z17" s="177"/>
      <c r="AA17" s="177"/>
      <c r="AB17" s="182"/>
      <c r="AC17" s="187" t="str">
        <f t="shared" si="0"/>
        <v/>
      </c>
      <c r="AD17" s="188" t="str">
        <f t="shared" si="0"/>
        <v/>
      </c>
      <c r="AE17" s="189" t="str">
        <f t="shared" si="0"/>
        <v/>
      </c>
      <c r="AF17" s="194" t="str">
        <f>IF($B17="","",IF((VALUE(TEXT($B17,"yyyymmdd"))-20181001)&lt;0,"×",IF((TEXT($B17,"yyyymmdd")-20180000)&lt;100000,0,LEFT(TEXT($B17,"yyyymmdd")-20180000,1))))</f>
        <v/>
      </c>
      <c r="AG17" s="197"/>
      <c r="AH17" s="169"/>
      <c r="AI17" s="166" t="str">
        <f>IF($B17="","",IF((VALUE(TEXT($B17,"yyyymmdd"))-20181001)&lt;0,"×",IF((TEXT($B17,"yyyymmdd")-20180000)&lt;100000,MID(TEXT($B17,"yyyymmdd")-20180000,3,1),MID(TEXT($B17,"yyyymmdd")-20180000,4,1))))</f>
        <v/>
      </c>
      <c r="AJ17" s="169" t="str">
        <f>IF($B17="","",IF((VALUE(TEXT($B17,"yyyymmdd"))-20181001)&lt;0,"×",IF((TEXT($B17,"yyyymmdd")-20180000)&lt;100000,MID(TEXT($B17,"yyyymmdd")-20180000,4,1),MID(TEXT($B17,"yyyymmdd")-20180000,5,1))))</f>
        <v/>
      </c>
      <c r="AK17" s="172" t="str">
        <f>IF($B17="","",IF((VALUE(TEXT($B17,"yyyymmdd"))-20181001)&lt;0,"×",RIGHT(TEXT($B17,"yyyymmdd")-20180000,1)))</f>
        <v/>
      </c>
    </row>
    <row r="18" spans="4:40" ht="9.9499999999999993" customHeight="1" x14ac:dyDescent="0.15">
      <c r="D18" s="206"/>
      <c r="E18" s="144"/>
      <c r="F18" s="147"/>
      <c r="G18" s="147"/>
      <c r="H18" s="147"/>
      <c r="I18" s="147"/>
      <c r="J18" s="147"/>
      <c r="K18" s="147"/>
      <c r="L18" s="147"/>
      <c r="M18" s="147"/>
      <c r="N18" s="150"/>
      <c r="O18" s="47"/>
      <c r="P18" s="177"/>
      <c r="Q18" s="177"/>
      <c r="R18" s="177"/>
      <c r="S18" s="177"/>
      <c r="T18" s="177"/>
      <c r="U18" s="178"/>
      <c r="V18" s="48"/>
      <c r="W18" s="177"/>
      <c r="X18" s="177"/>
      <c r="Y18" s="177"/>
      <c r="Z18" s="177"/>
      <c r="AA18" s="177"/>
      <c r="AB18" s="182"/>
      <c r="AC18" s="187" t="str">
        <f t="shared" si="0"/>
        <v/>
      </c>
      <c r="AD18" s="188" t="str">
        <f t="shared" si="0"/>
        <v/>
      </c>
      <c r="AE18" s="189" t="str">
        <f t="shared" si="0"/>
        <v/>
      </c>
      <c r="AF18" s="194" t="str">
        <f>IF($B18="","",IF((VALUE(TEXT($B18,"yyyymmdd"))-20181001)&lt;0,"×",IF((TEXT($B18,"yyyymmdd")-20180000)&lt;100000,0,LEFT(TEXT($B18,"yyyymmdd")-20180000,1))))</f>
        <v/>
      </c>
      <c r="AG18" s="197"/>
      <c r="AH18" s="169"/>
      <c r="AI18" s="166" t="str">
        <f>IF($B18="","",IF((VALUE(TEXT($B18,"yyyymmdd"))-20181001)&lt;0,"×",IF((TEXT($B18,"yyyymmdd")-20180000)&lt;100000,MID(TEXT($B18,"yyyymmdd")-20180000,3,1),MID(TEXT($B18,"yyyymmdd")-20180000,4,1))))</f>
        <v/>
      </c>
      <c r="AJ18" s="169" t="str">
        <f>IF($B18="","",IF((VALUE(TEXT($B18,"yyyymmdd"))-20181001)&lt;0,"×",IF((TEXT($B18,"yyyymmdd")-20180000)&lt;100000,MID(TEXT($B18,"yyyymmdd")-20180000,4,1),MID(TEXT($B18,"yyyymmdd")-20180000,5,1))))</f>
        <v/>
      </c>
      <c r="AK18" s="172" t="str">
        <f>IF($B18="","",IF((VALUE(TEXT($B18,"yyyymmdd"))-20181001)&lt;0,"×",RIGHT(TEXT($B18,"yyyymmdd")-20180000,1)))</f>
        <v/>
      </c>
    </row>
    <row r="19" spans="4:40" ht="9.9499999999999993" customHeight="1" thickBot="1" x14ac:dyDescent="0.2">
      <c r="D19" s="206"/>
      <c r="E19" s="145"/>
      <c r="F19" s="148"/>
      <c r="G19" s="148"/>
      <c r="H19" s="148"/>
      <c r="I19" s="148"/>
      <c r="J19" s="148"/>
      <c r="K19" s="148"/>
      <c r="L19" s="148"/>
      <c r="M19" s="148"/>
      <c r="N19" s="151"/>
      <c r="O19" s="49"/>
      <c r="P19" s="179"/>
      <c r="Q19" s="179"/>
      <c r="R19" s="179"/>
      <c r="S19" s="179"/>
      <c r="T19" s="179"/>
      <c r="U19" s="180"/>
      <c r="V19" s="50"/>
      <c r="W19" s="179"/>
      <c r="X19" s="179"/>
      <c r="Y19" s="179"/>
      <c r="Z19" s="179"/>
      <c r="AA19" s="179"/>
      <c r="AB19" s="183"/>
      <c r="AC19" s="190" t="str">
        <f t="shared" si="0"/>
        <v/>
      </c>
      <c r="AD19" s="191" t="str">
        <f t="shared" si="0"/>
        <v/>
      </c>
      <c r="AE19" s="192" t="str">
        <f t="shared" si="0"/>
        <v/>
      </c>
      <c r="AF19" s="195" t="str">
        <f>IF($B19="","",IF((VALUE(TEXT($B19,"yyyymmdd"))-20181001)&lt;0,"×",IF((TEXT($B19,"yyyymmdd")-20180000)&lt;100000,0,LEFT(TEXT($B19,"yyyymmdd")-20180000,1))))</f>
        <v/>
      </c>
      <c r="AG19" s="198"/>
      <c r="AH19" s="170"/>
      <c r="AI19" s="167" t="str">
        <f>IF($B19="","",IF((VALUE(TEXT($B19,"yyyymmdd"))-20181001)&lt;0,"×",IF((TEXT($B19,"yyyymmdd")-20180000)&lt;100000,MID(TEXT($B19,"yyyymmdd")-20180000,3,1),MID(TEXT($B19,"yyyymmdd")-20180000,4,1))))</f>
        <v/>
      </c>
      <c r="AJ19" s="170" t="str">
        <f>IF($B19="","",IF((VALUE(TEXT($B19,"yyyymmdd"))-20181001)&lt;0,"×",IF((TEXT($B19,"yyyymmdd")-20180000)&lt;100000,MID(TEXT($B19,"yyyymmdd")-20180000,4,1),MID(TEXT($B19,"yyyymmdd")-20180000,5,1))))</f>
        <v/>
      </c>
      <c r="AK19" s="173" t="str">
        <f>IF($B19="","",IF((VALUE(TEXT($B19,"yyyymmdd"))-20181001)&lt;0,"×",RIGHT(TEXT($B19,"yyyymmdd")-20180000,1)))</f>
        <v/>
      </c>
    </row>
    <row r="20" spans="4:40" ht="12.75" customHeight="1" x14ac:dyDescent="0.15">
      <c r="D20" s="206"/>
      <c r="E20" s="162" t="s">
        <v>21</v>
      </c>
      <c r="F20" s="163"/>
      <c r="G20" s="163"/>
      <c r="H20" s="163"/>
      <c r="I20" s="163"/>
      <c r="J20" s="163"/>
      <c r="K20" s="164"/>
    </row>
    <row r="21" spans="4:40" ht="9.9499999999999993" customHeight="1" x14ac:dyDescent="0.15">
      <c r="D21" s="206"/>
      <c r="E21" s="143" t="str">
        <f>IF(入力!I15="","",LEFT(RIGHT(CONCATENATE(" ",入力!I15),3),1))</f>
        <v/>
      </c>
      <c r="F21" s="146" t="str">
        <f>IF(入力!I15="","",MID(RIGHT(CONCATENATE(" ",入力!I15),3),2,1))</f>
        <v/>
      </c>
      <c r="G21" s="196" t="str">
        <f>IF(入力!I15="","",RIGHT(RIGHT(CONCATENATE(" ",入力!I15),3),1))</f>
        <v/>
      </c>
      <c r="H21" s="193">
        <v>0</v>
      </c>
      <c r="I21" s="146">
        <v>0</v>
      </c>
      <c r="J21" s="227">
        <v>0</v>
      </c>
      <c r="K21" s="56"/>
    </row>
    <row r="22" spans="4:40" ht="9.9499999999999993" customHeight="1" x14ac:dyDescent="0.15">
      <c r="D22" s="206"/>
      <c r="E22" s="144"/>
      <c r="F22" s="147"/>
      <c r="G22" s="197"/>
      <c r="H22" s="194"/>
      <c r="I22" s="147"/>
      <c r="J22" s="228"/>
      <c r="K22" s="57"/>
    </row>
    <row r="23" spans="4:40" ht="9.9499999999999993" customHeight="1" x14ac:dyDescent="0.15">
      <c r="D23" s="206"/>
      <c r="E23" s="144"/>
      <c r="F23" s="147"/>
      <c r="G23" s="197"/>
      <c r="H23" s="194"/>
      <c r="I23" s="147"/>
      <c r="J23" s="228"/>
      <c r="K23" s="57"/>
    </row>
    <row r="24" spans="4:40" ht="9.9499999999999993" customHeight="1" x14ac:dyDescent="0.15">
      <c r="D24" s="206"/>
      <c r="E24" s="144"/>
      <c r="F24" s="147"/>
      <c r="G24" s="197"/>
      <c r="H24" s="194"/>
      <c r="I24" s="147"/>
      <c r="J24" s="228"/>
      <c r="K24" s="230" t="s">
        <v>22</v>
      </c>
    </row>
    <row r="25" spans="4:40" ht="9.9499999999999993" customHeight="1" thickBot="1" x14ac:dyDescent="0.2">
      <c r="D25" s="207"/>
      <c r="E25" s="145"/>
      <c r="F25" s="148"/>
      <c r="G25" s="198"/>
      <c r="H25" s="195"/>
      <c r="I25" s="148"/>
      <c r="J25" s="229"/>
      <c r="K25" s="231"/>
    </row>
    <row r="26" spans="4:40" ht="5.0999999999999996" customHeight="1" thickBot="1" x14ac:dyDescent="0.2">
      <c r="AM26" s="53"/>
      <c r="AN26" s="53"/>
    </row>
    <row r="27" spans="4:40" ht="12.75" customHeight="1" x14ac:dyDescent="0.15">
      <c r="D27" s="44" t="s">
        <v>16</v>
      </c>
      <c r="E27" s="162" t="s">
        <v>17</v>
      </c>
      <c r="F27" s="163"/>
      <c r="G27" s="163"/>
      <c r="H27" s="163"/>
      <c r="I27" s="163"/>
      <c r="J27" s="163"/>
      <c r="K27" s="163"/>
      <c r="L27" s="163"/>
      <c r="M27" s="163"/>
      <c r="N27" s="164"/>
      <c r="O27" s="162" t="s">
        <v>18</v>
      </c>
      <c r="P27" s="163"/>
      <c r="Q27" s="163"/>
      <c r="R27" s="163"/>
      <c r="S27" s="163"/>
      <c r="T27" s="163"/>
      <c r="U27" s="163"/>
      <c r="V27" s="163"/>
      <c r="W27" s="163"/>
      <c r="X27" s="163"/>
      <c r="Y27" s="163"/>
      <c r="Z27" s="163"/>
      <c r="AA27" s="163"/>
      <c r="AB27" s="164"/>
      <c r="AC27" s="162" t="s">
        <v>31</v>
      </c>
      <c r="AD27" s="163"/>
      <c r="AE27" s="163"/>
      <c r="AF27" s="163"/>
      <c r="AG27" s="163"/>
      <c r="AH27" s="163"/>
      <c r="AI27" s="163"/>
      <c r="AJ27" s="163"/>
      <c r="AK27" s="164"/>
    </row>
    <row r="28" spans="4:40" ht="9.9499999999999993" customHeight="1" x14ac:dyDescent="0.15">
      <c r="D28" s="205">
        <v>2</v>
      </c>
      <c r="E28" s="143" t="str">
        <f>IF(入力!E16="","",LEFT(RIGHT(CONCATENATE("          ",入力!E16),10),1))</f>
        <v/>
      </c>
      <c r="F28" s="146" t="str">
        <f>IF(入力!E16="","",MID(RIGHT(CONCATENATE("          ",入力!E16),10),2,1))</f>
        <v/>
      </c>
      <c r="G28" s="146" t="str">
        <f>IF(入力!E16="","",MID(RIGHT(CONCATENATE("          ",入力!E16),10),3,1))</f>
        <v/>
      </c>
      <c r="H28" s="146" t="str">
        <f>IF(入力!E16="","",MID(RIGHT(CONCATENATE("          ",入力!E16),10),4,1))</f>
        <v/>
      </c>
      <c r="I28" s="146" t="str">
        <f>IF(入力!E16="","",MID(RIGHT(CONCATENATE("          ",入力!E16),10),5,1))</f>
        <v/>
      </c>
      <c r="J28" s="146" t="str">
        <f>IF(入力!E16="","",MID(RIGHT(CONCATENATE("          ",入力!E16),10),6,1))</f>
        <v/>
      </c>
      <c r="K28" s="146" t="str">
        <f>IF(入力!E16="","",MID(RIGHT(CONCATENATE("          ",入力!E16),10),7,1))</f>
        <v/>
      </c>
      <c r="L28" s="146" t="str">
        <f>IF(入力!E16="","",MID(RIGHT(CONCATENATE("          ",入力!E16),10),8,1))</f>
        <v/>
      </c>
      <c r="M28" s="146" t="str">
        <f>IF(入力!E16="","",MID(RIGHT(CONCATENATE("          ",入力!E16),10),9,1))</f>
        <v/>
      </c>
      <c r="N28" s="149" t="str">
        <f>IF(入力!E16="","",RIGHT(RIGHT(CONCATENATE("          ",入力!E16),10),1))</f>
        <v/>
      </c>
      <c r="O28" s="45" t="s">
        <v>19</v>
      </c>
      <c r="P28" s="175" t="str">
        <f>IF(入力!F16="","",入力!F16)</f>
        <v/>
      </c>
      <c r="Q28" s="175"/>
      <c r="R28" s="175"/>
      <c r="S28" s="175"/>
      <c r="T28" s="175"/>
      <c r="U28" s="176"/>
      <c r="V28" s="46" t="s">
        <v>20</v>
      </c>
      <c r="W28" s="175" t="str">
        <f>IF(入力!G16="","",入力!G16)</f>
        <v/>
      </c>
      <c r="X28" s="175"/>
      <c r="Y28" s="175"/>
      <c r="Z28" s="175"/>
      <c r="AA28" s="175"/>
      <c r="AB28" s="181"/>
      <c r="AC28" s="184" t="str">
        <f>IF(入力!H16="","",IF((VALUE(TEXT(入力!H16,"yyyymmdd"))-20190501)&gt;=0,"令和",IF((VALUE(TEXT(入力!H16,"yyyymmdd"))-19890108)&gt;=0,"平成","昭和")))</f>
        <v/>
      </c>
      <c r="AD28" s="185" t="str">
        <f t="shared" ref="AC28:AE32" si="1">IF($B28="","",IF((VALUE(TEXT($B28,"yyyymmdd"))-20190501)&gt;=0,"9 ： 令和",IF((VALUE(TEXT($B28,"yyyymmdd"))-19890108)&gt;=0,"7 ： 平成","5 ： 昭和")))</f>
        <v/>
      </c>
      <c r="AE28" s="186" t="str">
        <f t="shared" si="1"/>
        <v/>
      </c>
      <c r="AF28" s="193" t="str">
        <f>IF(入力!H16="","",IF((VALUE(TEXT(入力!H16,"yyyymmdd"))-20181001)&lt;0,"×",IF((VALUE(TEXT(入力!H16,"yyyymmdd")))&lt;20190501,LEFT(TEXT(入力!H16,"yyyymmdd")-19880000,1),IF((TEXT(入力!H16,"yyyymmdd")-20180000)&lt;100000,0,LEFT(TEXT(入力!H16,"yyyymmdd")-20180000,1)))))</f>
        <v/>
      </c>
      <c r="AG28" s="196" t="str">
        <f>IF(入力!H16="","",IF((VALUE(TEXT(入力!H16,"yyyymmdd"))-20181001)&lt;0,"×",IF((VALUE(TEXT(入力!H16,"yyyymmdd")))&lt;20190501,MID(TEXT(入力!H16,"yyyymmdd")-19880000,2,1),IF((TEXT(入力!H16,"yyyymmdd")-20180000)&lt;100000,LEFT(TEXT(入力!H16,"yyyymmdd")-20180000,1),MID(TEXT(入力!H16,"yyyymmdd")-20180000,2,1)))))</f>
        <v/>
      </c>
      <c r="AH28" s="168" t="str">
        <f>IF(入力!H16="","",IF((VALUE(TEXT(入力!H16,"yyyymmdd"))-20181001)&lt;0,"×",IF((VALUE(TEXT(入力!H16,"yyyymmdd")))&lt;20190501,MID(TEXT(入力!H16,"yyyymmdd")-19880000,3,1),IF((TEXT(入力!H16,"yyyymmdd")-20180000)&lt;100000,MID(TEXT(入力!H16,"yyyymmdd")-20180000,2,1),MID(TEXT(入力!H16,"yyyymmdd")-20180000,3,1)))))</f>
        <v/>
      </c>
      <c r="AI28" s="165" t="str">
        <f>IF(入力!H16="","",IF((VALUE(TEXT(入力!H16,"yyyymmdd"))-20181001)&lt;0,"×",IF((VALUE(TEXT(入力!H16,"yyyymmdd")))&lt;20190501,MID(TEXT(入力!H16,"yyyymmdd")-19880000,4,1),IF((TEXT(入力!H16,"yyyymmdd")-20180000)&lt;100000,MID(TEXT(入力!H16,"yyyymmdd")-20180000,3,1),MID(TEXT(入力!H16,"yyyymmdd")-20180000,4,1)))))</f>
        <v/>
      </c>
      <c r="AJ28" s="168" t="str">
        <f>IF(入力!H16="","",IF((VALUE(TEXT(入力!H16,"yyyymmdd"))-20181001)&lt;0,"×",IF((VALUE(TEXT(入力!H16,"yyyymmdd")))&lt;20190501,MID(TEXT(入力!H16,"yyyymmdd")-19880000,5,1),IF((TEXT(入力!H16,"yyyymmdd")-20180000)&lt;100000,MID(TEXT(入力!H16,"yyyymmdd")-20180000,4,1),MID(TEXT(入力!H16,"yyyymmdd")-20180000,5,1)))))</f>
        <v/>
      </c>
      <c r="AK28" s="171" t="str">
        <f>IF(入力!H16="","",IF((VALUE(TEXT(入力!H16,"yyyymmdd"))-20181001)&lt;0,"×",IF((VALUE(TEXT(入力!H16,"yyyymmdd")))&lt;20190501,RIGHT(TEXT(入力!H16,"yyyymmdd")-19880000,1),RIGHT(TEXT(入力!H16,"yyyymmdd")-20180000,1))))</f>
        <v/>
      </c>
    </row>
    <row r="29" spans="4:40" ht="9.9499999999999993" customHeight="1" x14ac:dyDescent="0.15">
      <c r="D29" s="206"/>
      <c r="E29" s="144"/>
      <c r="F29" s="147"/>
      <c r="G29" s="147"/>
      <c r="H29" s="147"/>
      <c r="I29" s="147"/>
      <c r="J29" s="147"/>
      <c r="K29" s="147"/>
      <c r="L29" s="147"/>
      <c r="M29" s="147"/>
      <c r="N29" s="150"/>
      <c r="O29" s="47"/>
      <c r="P29" s="177"/>
      <c r="Q29" s="177"/>
      <c r="R29" s="177"/>
      <c r="S29" s="177"/>
      <c r="T29" s="177"/>
      <c r="U29" s="178"/>
      <c r="V29" s="48"/>
      <c r="W29" s="177"/>
      <c r="X29" s="177"/>
      <c r="Y29" s="177"/>
      <c r="Z29" s="177"/>
      <c r="AA29" s="177"/>
      <c r="AB29" s="182"/>
      <c r="AC29" s="187" t="str">
        <f t="shared" si="1"/>
        <v/>
      </c>
      <c r="AD29" s="188" t="str">
        <f t="shared" si="1"/>
        <v/>
      </c>
      <c r="AE29" s="189" t="str">
        <f t="shared" si="1"/>
        <v/>
      </c>
      <c r="AF29" s="194" t="str">
        <f>IF($B29="","",IF((VALUE(TEXT($B29,"yyyymmdd"))-20181001)&lt;0,"×",IF((TEXT($B29,"yyyymmdd")-20180000)&lt;100000,0,LEFT(TEXT($B29,"yyyymmdd")-20180000,1))))</f>
        <v/>
      </c>
      <c r="AG29" s="197"/>
      <c r="AH29" s="169"/>
      <c r="AI29" s="166" t="str">
        <f>IF($B29="","",IF((VALUE(TEXT($B29,"yyyymmdd"))-20181001)&lt;0,"×",IF((TEXT($B29,"yyyymmdd")-20180000)&lt;100000,MID(TEXT($B29,"yyyymmdd")-20180000,3,1),MID(TEXT($B29,"yyyymmdd")-20180000,4,1))))</f>
        <v/>
      </c>
      <c r="AJ29" s="169" t="str">
        <f>IF($B29="","",IF((VALUE(TEXT($B29,"yyyymmdd"))-20181001)&lt;0,"×",IF((TEXT($B29,"yyyymmdd")-20180000)&lt;100000,MID(TEXT($B29,"yyyymmdd")-20180000,4,1),MID(TEXT($B29,"yyyymmdd")-20180000,5,1))))</f>
        <v/>
      </c>
      <c r="AK29" s="172" t="str">
        <f>IF($B29="","",IF((VALUE(TEXT($B29,"yyyymmdd"))-20181001)&lt;0,"×",RIGHT(TEXT($B29,"yyyymmdd")-20180000,1)))</f>
        <v/>
      </c>
    </row>
    <row r="30" spans="4:40" ht="9.9499999999999993" customHeight="1" x14ac:dyDescent="0.15">
      <c r="D30" s="206"/>
      <c r="E30" s="144"/>
      <c r="F30" s="147"/>
      <c r="G30" s="147"/>
      <c r="H30" s="147"/>
      <c r="I30" s="147"/>
      <c r="J30" s="147"/>
      <c r="K30" s="147"/>
      <c r="L30" s="147"/>
      <c r="M30" s="147"/>
      <c r="N30" s="150"/>
      <c r="O30" s="47"/>
      <c r="P30" s="177"/>
      <c r="Q30" s="177"/>
      <c r="R30" s="177"/>
      <c r="S30" s="177"/>
      <c r="T30" s="177"/>
      <c r="U30" s="178"/>
      <c r="V30" s="48"/>
      <c r="W30" s="177"/>
      <c r="X30" s="177"/>
      <c r="Y30" s="177"/>
      <c r="Z30" s="177"/>
      <c r="AA30" s="177"/>
      <c r="AB30" s="182"/>
      <c r="AC30" s="187" t="str">
        <f t="shared" si="1"/>
        <v/>
      </c>
      <c r="AD30" s="188" t="str">
        <f t="shared" si="1"/>
        <v/>
      </c>
      <c r="AE30" s="189" t="str">
        <f t="shared" si="1"/>
        <v/>
      </c>
      <c r="AF30" s="194" t="str">
        <f>IF($B30="","",IF((VALUE(TEXT($B30,"yyyymmdd"))-20181001)&lt;0,"×",IF((TEXT($B30,"yyyymmdd")-20180000)&lt;100000,0,LEFT(TEXT($B30,"yyyymmdd")-20180000,1))))</f>
        <v/>
      </c>
      <c r="AG30" s="197"/>
      <c r="AH30" s="169"/>
      <c r="AI30" s="166" t="str">
        <f>IF($B30="","",IF((VALUE(TEXT($B30,"yyyymmdd"))-20181001)&lt;0,"×",IF((TEXT($B30,"yyyymmdd")-20180000)&lt;100000,MID(TEXT($B30,"yyyymmdd")-20180000,3,1),MID(TEXT($B30,"yyyymmdd")-20180000,4,1))))</f>
        <v/>
      </c>
      <c r="AJ30" s="169" t="str">
        <f>IF($B30="","",IF((VALUE(TEXT($B30,"yyyymmdd"))-20181001)&lt;0,"×",IF((TEXT($B30,"yyyymmdd")-20180000)&lt;100000,MID(TEXT($B30,"yyyymmdd")-20180000,4,1),MID(TEXT($B30,"yyyymmdd")-20180000,5,1))))</f>
        <v/>
      </c>
      <c r="AK30" s="172" t="str">
        <f>IF($B30="","",IF((VALUE(TEXT($B30,"yyyymmdd"))-20181001)&lt;0,"×",RIGHT(TEXT($B30,"yyyymmdd")-20180000,1)))</f>
        <v/>
      </c>
    </row>
    <row r="31" spans="4:40" ht="9.9499999999999993" customHeight="1" x14ac:dyDescent="0.15">
      <c r="D31" s="206"/>
      <c r="E31" s="144"/>
      <c r="F31" s="147"/>
      <c r="G31" s="147"/>
      <c r="H31" s="147"/>
      <c r="I31" s="147"/>
      <c r="J31" s="147"/>
      <c r="K31" s="147"/>
      <c r="L31" s="147"/>
      <c r="M31" s="147"/>
      <c r="N31" s="150"/>
      <c r="O31" s="47"/>
      <c r="P31" s="177"/>
      <c r="Q31" s="177"/>
      <c r="R31" s="177"/>
      <c r="S31" s="177"/>
      <c r="T31" s="177"/>
      <c r="U31" s="178"/>
      <c r="V31" s="48"/>
      <c r="W31" s="177"/>
      <c r="X31" s="177"/>
      <c r="Y31" s="177"/>
      <c r="Z31" s="177"/>
      <c r="AA31" s="177"/>
      <c r="AB31" s="182"/>
      <c r="AC31" s="187" t="str">
        <f t="shared" si="1"/>
        <v/>
      </c>
      <c r="AD31" s="188" t="str">
        <f t="shared" si="1"/>
        <v/>
      </c>
      <c r="AE31" s="189" t="str">
        <f t="shared" si="1"/>
        <v/>
      </c>
      <c r="AF31" s="194" t="str">
        <f>IF($B31="","",IF((VALUE(TEXT($B31,"yyyymmdd"))-20181001)&lt;0,"×",IF((TEXT($B31,"yyyymmdd")-20180000)&lt;100000,0,LEFT(TEXT($B31,"yyyymmdd")-20180000,1))))</f>
        <v/>
      </c>
      <c r="AG31" s="197"/>
      <c r="AH31" s="169"/>
      <c r="AI31" s="166" t="str">
        <f>IF($B31="","",IF((VALUE(TEXT($B31,"yyyymmdd"))-20181001)&lt;0,"×",IF((TEXT($B31,"yyyymmdd")-20180000)&lt;100000,MID(TEXT($B31,"yyyymmdd")-20180000,3,1),MID(TEXT($B31,"yyyymmdd")-20180000,4,1))))</f>
        <v/>
      </c>
      <c r="AJ31" s="169" t="str">
        <f>IF($B31="","",IF((VALUE(TEXT($B31,"yyyymmdd"))-20181001)&lt;0,"×",IF((TEXT($B31,"yyyymmdd")-20180000)&lt;100000,MID(TEXT($B31,"yyyymmdd")-20180000,4,1),MID(TEXT($B31,"yyyymmdd")-20180000,5,1))))</f>
        <v/>
      </c>
      <c r="AK31" s="172" t="str">
        <f>IF($B31="","",IF((VALUE(TEXT($B31,"yyyymmdd"))-20181001)&lt;0,"×",RIGHT(TEXT($B31,"yyyymmdd")-20180000,1)))</f>
        <v/>
      </c>
    </row>
    <row r="32" spans="4:40" ht="9.9499999999999993" customHeight="1" thickBot="1" x14ac:dyDescent="0.2">
      <c r="D32" s="206"/>
      <c r="E32" s="145"/>
      <c r="F32" s="148"/>
      <c r="G32" s="148"/>
      <c r="H32" s="148"/>
      <c r="I32" s="148"/>
      <c r="J32" s="148"/>
      <c r="K32" s="148"/>
      <c r="L32" s="148"/>
      <c r="M32" s="148"/>
      <c r="N32" s="151"/>
      <c r="O32" s="49"/>
      <c r="P32" s="179"/>
      <c r="Q32" s="179"/>
      <c r="R32" s="179"/>
      <c r="S32" s="179"/>
      <c r="T32" s="179"/>
      <c r="U32" s="180"/>
      <c r="V32" s="50"/>
      <c r="W32" s="179"/>
      <c r="X32" s="179"/>
      <c r="Y32" s="179"/>
      <c r="Z32" s="179"/>
      <c r="AA32" s="179"/>
      <c r="AB32" s="183"/>
      <c r="AC32" s="190" t="str">
        <f t="shared" si="1"/>
        <v/>
      </c>
      <c r="AD32" s="191" t="str">
        <f t="shared" si="1"/>
        <v/>
      </c>
      <c r="AE32" s="192" t="str">
        <f t="shared" si="1"/>
        <v/>
      </c>
      <c r="AF32" s="195" t="str">
        <f>IF($B32="","",IF((VALUE(TEXT($B32,"yyyymmdd"))-20181001)&lt;0,"×",IF((TEXT($B32,"yyyymmdd")-20180000)&lt;100000,0,LEFT(TEXT($B32,"yyyymmdd")-20180000,1))))</f>
        <v/>
      </c>
      <c r="AG32" s="198"/>
      <c r="AH32" s="170"/>
      <c r="AI32" s="167" t="str">
        <f>IF($B32="","",IF((VALUE(TEXT($B32,"yyyymmdd"))-20181001)&lt;0,"×",IF((TEXT($B32,"yyyymmdd")-20180000)&lt;100000,MID(TEXT($B32,"yyyymmdd")-20180000,3,1),MID(TEXT($B32,"yyyymmdd")-20180000,4,1))))</f>
        <v/>
      </c>
      <c r="AJ32" s="170" t="str">
        <f>IF($B32="","",IF((VALUE(TEXT($B32,"yyyymmdd"))-20181001)&lt;0,"×",IF((TEXT($B32,"yyyymmdd")-20180000)&lt;100000,MID(TEXT($B32,"yyyymmdd")-20180000,4,1),MID(TEXT($B32,"yyyymmdd")-20180000,5,1))))</f>
        <v/>
      </c>
      <c r="AK32" s="173" t="str">
        <f>IF($B32="","",IF((VALUE(TEXT($B32,"yyyymmdd"))-20181001)&lt;0,"×",RIGHT(TEXT($B32,"yyyymmdd")-20180000,1)))</f>
        <v/>
      </c>
    </row>
    <row r="33" spans="4:40" ht="12.75" customHeight="1" x14ac:dyDescent="0.15">
      <c r="D33" s="206"/>
      <c r="E33" s="162" t="s">
        <v>21</v>
      </c>
      <c r="F33" s="163"/>
      <c r="G33" s="163"/>
      <c r="H33" s="163"/>
      <c r="I33" s="163"/>
      <c r="J33" s="163"/>
      <c r="K33" s="164"/>
    </row>
    <row r="34" spans="4:40" ht="9.9499999999999993" customHeight="1" x14ac:dyDescent="0.15">
      <c r="D34" s="206"/>
      <c r="E34" s="143" t="str">
        <f>IF(入力!I16="","",LEFT(RIGHT(CONCATENATE(" ",入力!I16),3),1))</f>
        <v/>
      </c>
      <c r="F34" s="146" t="str">
        <f>IF(入力!I16="","",MID(RIGHT(CONCATENATE(" ",入力!I16),3),2,1))</f>
        <v/>
      </c>
      <c r="G34" s="196" t="str">
        <f>IF(入力!I16="","",RIGHT(RIGHT(CONCATENATE(" ",入力!I16),3),1))</f>
        <v/>
      </c>
      <c r="H34" s="193">
        <v>0</v>
      </c>
      <c r="I34" s="146">
        <v>0</v>
      </c>
      <c r="J34" s="146">
        <v>0</v>
      </c>
      <c r="K34" s="51"/>
    </row>
    <row r="35" spans="4:40" ht="9.9499999999999993" customHeight="1" x14ac:dyDescent="0.15">
      <c r="D35" s="206"/>
      <c r="E35" s="144"/>
      <c r="F35" s="147"/>
      <c r="G35" s="197"/>
      <c r="H35" s="194"/>
      <c r="I35" s="147"/>
      <c r="J35" s="147"/>
      <c r="K35" s="52"/>
    </row>
    <row r="36" spans="4:40" ht="9.9499999999999993" customHeight="1" x14ac:dyDescent="0.15">
      <c r="D36" s="206"/>
      <c r="E36" s="144"/>
      <c r="F36" s="147"/>
      <c r="G36" s="197"/>
      <c r="H36" s="194"/>
      <c r="I36" s="147"/>
      <c r="J36" s="147"/>
      <c r="K36" s="52"/>
    </row>
    <row r="37" spans="4:40" ht="9.9499999999999993" customHeight="1" x14ac:dyDescent="0.15">
      <c r="D37" s="206"/>
      <c r="E37" s="144"/>
      <c r="F37" s="147"/>
      <c r="G37" s="197"/>
      <c r="H37" s="194"/>
      <c r="I37" s="147"/>
      <c r="J37" s="147"/>
      <c r="K37" s="211" t="s">
        <v>22</v>
      </c>
    </row>
    <row r="38" spans="4:40" ht="9.9499999999999993" customHeight="1" thickBot="1" x14ac:dyDescent="0.2">
      <c r="D38" s="207"/>
      <c r="E38" s="145"/>
      <c r="F38" s="148"/>
      <c r="G38" s="198"/>
      <c r="H38" s="195"/>
      <c r="I38" s="148"/>
      <c r="J38" s="148"/>
      <c r="K38" s="212"/>
    </row>
    <row r="39" spans="4:40" ht="5.0999999999999996" customHeight="1" thickBot="1" x14ac:dyDescent="0.2">
      <c r="AM39" s="53"/>
      <c r="AN39" s="53"/>
    </row>
    <row r="40" spans="4:40" ht="12.75" customHeight="1" x14ac:dyDescent="0.15">
      <c r="D40" s="44" t="s">
        <v>16</v>
      </c>
      <c r="E40" s="213" t="s">
        <v>17</v>
      </c>
      <c r="F40" s="214"/>
      <c r="G40" s="214"/>
      <c r="H40" s="214"/>
      <c r="I40" s="214"/>
      <c r="J40" s="214"/>
      <c r="K40" s="214"/>
      <c r="L40" s="214"/>
      <c r="M40" s="214"/>
      <c r="N40" s="215"/>
      <c r="O40" s="162" t="s">
        <v>18</v>
      </c>
      <c r="P40" s="163"/>
      <c r="Q40" s="163"/>
      <c r="R40" s="163"/>
      <c r="S40" s="163"/>
      <c r="T40" s="163"/>
      <c r="U40" s="163"/>
      <c r="V40" s="163"/>
      <c r="W40" s="163"/>
      <c r="X40" s="163"/>
      <c r="Y40" s="163"/>
      <c r="Z40" s="163"/>
      <c r="AA40" s="163"/>
      <c r="AB40" s="164"/>
      <c r="AC40" s="162" t="s">
        <v>31</v>
      </c>
      <c r="AD40" s="163"/>
      <c r="AE40" s="163"/>
      <c r="AF40" s="163"/>
      <c r="AG40" s="163"/>
      <c r="AH40" s="163"/>
      <c r="AI40" s="163"/>
      <c r="AJ40" s="163"/>
      <c r="AK40" s="164"/>
    </row>
    <row r="41" spans="4:40" ht="9.9499999999999993" customHeight="1" x14ac:dyDescent="0.15">
      <c r="D41" s="205">
        <v>3</v>
      </c>
      <c r="E41" s="143" t="str">
        <f>IF(入力!E17="","",LEFT(RIGHT(CONCATENATE("          ",入力!E17),10),1))</f>
        <v/>
      </c>
      <c r="F41" s="146" t="str">
        <f>IF(入力!E17="","",MID(RIGHT(CONCATENATE("          ",入力!E17),10),2,1))</f>
        <v/>
      </c>
      <c r="G41" s="146" t="str">
        <f>IF(入力!E17="","",MID(RIGHT(CONCATENATE("          ",入力!E17),10),3,1))</f>
        <v/>
      </c>
      <c r="H41" s="146" t="str">
        <f>IF(入力!E17="","",MID(RIGHT(CONCATENATE("          ",入力!E17),10),4,1))</f>
        <v/>
      </c>
      <c r="I41" s="146" t="str">
        <f>IF(入力!E17="","",MID(RIGHT(CONCATENATE("          ",入力!E17),10),5,1))</f>
        <v/>
      </c>
      <c r="J41" s="146" t="str">
        <f>IF(入力!E17="","",MID(RIGHT(CONCATENATE("          ",入力!E17),10),6,1))</f>
        <v/>
      </c>
      <c r="K41" s="146" t="str">
        <f>IF(入力!E17="","",MID(RIGHT(CONCATENATE("          ",入力!E17),10),7,1))</f>
        <v/>
      </c>
      <c r="L41" s="146" t="str">
        <f>IF(入力!E17="","",MID(RIGHT(CONCATENATE("          ",入力!E17),10),8,1))</f>
        <v/>
      </c>
      <c r="M41" s="146" t="str">
        <f>IF(入力!E17="","",MID(RIGHT(CONCATENATE("          ",入力!E17),10),9,1))</f>
        <v/>
      </c>
      <c r="N41" s="149" t="str">
        <f>IF(入力!E17="","",RIGHT(RIGHT(CONCATENATE("          ",入力!E17),10),1))</f>
        <v/>
      </c>
      <c r="O41" s="45" t="s">
        <v>19</v>
      </c>
      <c r="P41" s="175" t="str">
        <f>IF(入力!F17="","",入力!F17)</f>
        <v/>
      </c>
      <c r="Q41" s="175"/>
      <c r="R41" s="175"/>
      <c r="S41" s="175"/>
      <c r="T41" s="175"/>
      <c r="U41" s="176"/>
      <c r="V41" s="46" t="s">
        <v>20</v>
      </c>
      <c r="W41" s="175" t="str">
        <f>IF(入力!G17="","",入力!G17)</f>
        <v/>
      </c>
      <c r="X41" s="175"/>
      <c r="Y41" s="175"/>
      <c r="Z41" s="175"/>
      <c r="AA41" s="175"/>
      <c r="AB41" s="181"/>
      <c r="AC41" s="184" t="str">
        <f>IF(入力!H17="","",IF((VALUE(TEXT(入力!H17,"yyyymmdd"))-20190501)&gt;=0,"令和",IF((VALUE(TEXT(入力!H17,"yyyymmdd"))-19890108)&gt;=0,"平成","昭和")))</f>
        <v/>
      </c>
      <c r="AD41" s="185" t="str">
        <f t="shared" ref="AC41:AE45" si="2">IF($B41="","",IF((VALUE(TEXT($B41,"yyyymmdd"))-20190501)&gt;=0,"9 ： 令和",IF((VALUE(TEXT($B41,"yyyymmdd"))-19890108)&gt;=0,"7 ： 平成","5 ： 昭和")))</f>
        <v/>
      </c>
      <c r="AE41" s="186" t="str">
        <f t="shared" si="2"/>
        <v/>
      </c>
      <c r="AF41" s="193" t="str">
        <f>IF(入力!H17="","",IF((VALUE(TEXT(入力!H17,"yyyymmdd"))-20181001)&lt;0,"×",IF((VALUE(TEXT(入力!H17,"yyyymmdd")))&lt;20190501,LEFT(TEXT(入力!H17,"yyyymmdd")-19880000,1),IF((TEXT(入力!H17,"yyyymmdd")-20180000)&lt;100000,0,LEFT(TEXT(入力!H17,"yyyymmdd")-20180000,1)))))</f>
        <v/>
      </c>
      <c r="AG41" s="196" t="str">
        <f>IF(入力!H17="","",IF((VALUE(TEXT(入力!H17,"yyyymmdd"))-20181001)&lt;0,"×",IF((VALUE(TEXT(入力!H17,"yyyymmdd")))&lt;20190501,MID(TEXT(入力!H17,"yyyymmdd")-19880000,2,1),IF((TEXT(入力!H17,"yyyymmdd")-20180000)&lt;100000,LEFT(TEXT(入力!H17,"yyyymmdd")-20180000,1),MID(TEXT(入力!H17,"yyyymmdd")-20180000,2,1)))))</f>
        <v/>
      </c>
      <c r="AH41" s="168" t="str">
        <f>IF(入力!H17="","",IF((VALUE(TEXT(入力!H17,"yyyymmdd"))-20181001)&lt;0,"×",IF((VALUE(TEXT(入力!H17,"yyyymmdd")))&lt;20190501,MID(TEXT(入力!H17,"yyyymmdd")-19880000,3,1),IF((TEXT(入力!H17,"yyyymmdd")-20180000)&lt;100000,MID(TEXT(入力!H17,"yyyymmdd")-20180000,2,1),MID(TEXT(入力!H17,"yyyymmdd")-20180000,3,1)))))</f>
        <v/>
      </c>
      <c r="AI41" s="165" t="str">
        <f>IF(入力!H17="","",IF((VALUE(TEXT(入力!H17,"yyyymmdd"))-20181001)&lt;0,"×",IF((VALUE(TEXT(入力!H17,"yyyymmdd")))&lt;20190501,MID(TEXT(入力!H17,"yyyymmdd")-19880000,4,1),IF((TEXT(入力!H17,"yyyymmdd")-20180000)&lt;100000,MID(TEXT(入力!H17,"yyyymmdd")-20180000,3,1),MID(TEXT(入力!H17,"yyyymmdd")-20180000,4,1)))))</f>
        <v/>
      </c>
      <c r="AJ41" s="168" t="str">
        <f>IF(入力!H17="","",IF((VALUE(TEXT(入力!H17,"yyyymmdd"))-20181001)&lt;0,"×",IF((VALUE(TEXT(入力!H17,"yyyymmdd")))&lt;20190501,MID(TEXT(入力!H17,"yyyymmdd")-19880000,5,1),IF((TEXT(入力!H17,"yyyymmdd")-20180000)&lt;100000,MID(TEXT(入力!H17,"yyyymmdd")-20180000,4,1),MID(TEXT(入力!H17,"yyyymmdd")-20180000,5,1)))))</f>
        <v/>
      </c>
      <c r="AK41" s="171" t="str">
        <f>IF(入力!H17="","",IF((VALUE(TEXT(入力!H17,"yyyymmdd"))-20181001)&lt;0,"×",IF((VALUE(TEXT(入力!H17,"yyyymmdd")))&lt;20190501,RIGHT(TEXT(入力!H17,"yyyymmdd")-19880000,1),RIGHT(TEXT(入力!H17,"yyyymmdd")-20180000,1))))</f>
        <v/>
      </c>
    </row>
    <row r="42" spans="4:40" ht="9.9499999999999993" customHeight="1" x14ac:dyDescent="0.15">
      <c r="D42" s="206"/>
      <c r="E42" s="144"/>
      <c r="F42" s="147"/>
      <c r="G42" s="147"/>
      <c r="H42" s="147"/>
      <c r="I42" s="147"/>
      <c r="J42" s="147"/>
      <c r="K42" s="147"/>
      <c r="L42" s="147"/>
      <c r="M42" s="147"/>
      <c r="N42" s="150"/>
      <c r="O42" s="47"/>
      <c r="P42" s="177"/>
      <c r="Q42" s="177"/>
      <c r="R42" s="177"/>
      <c r="S42" s="177"/>
      <c r="T42" s="177"/>
      <c r="U42" s="178"/>
      <c r="V42" s="48"/>
      <c r="W42" s="177"/>
      <c r="X42" s="177"/>
      <c r="Y42" s="177"/>
      <c r="Z42" s="177"/>
      <c r="AA42" s="177"/>
      <c r="AB42" s="182"/>
      <c r="AC42" s="187" t="str">
        <f t="shared" si="2"/>
        <v/>
      </c>
      <c r="AD42" s="188" t="str">
        <f t="shared" si="2"/>
        <v/>
      </c>
      <c r="AE42" s="189" t="str">
        <f t="shared" si="2"/>
        <v/>
      </c>
      <c r="AF42" s="194" t="str">
        <f>IF($B42="","",IF((VALUE(TEXT($B42,"yyyymmdd"))-20181001)&lt;0,"×",IF((TEXT($B42,"yyyymmdd")-20180000)&lt;100000,0,LEFT(TEXT($B42,"yyyymmdd")-20180000,1))))</f>
        <v/>
      </c>
      <c r="AG42" s="197" t="str">
        <f>IF($B42="","",IF((VALUE(TEXT($B42,"yyyymmdd"))-20181001)&lt;0,"×",IF((TEXT($B42,"yyyymmdd")-20180000)&lt;100000,LEFT(TEXT($B42,"yyyymmdd")-20180000,1),MID(TEXT($B42,"yyyymmdd")-20180000,2,1))))</f>
        <v/>
      </c>
      <c r="AH42" s="169" t="str">
        <f>IF($B42="","",IF((VALUE(TEXT($B42,"yyyymmdd"))-20181001)&lt;0,"×",IF((TEXT($B42,"yyyymmdd")-20180000)&lt;100000,MID(TEXT($B42,"yyyymmdd")-20180000,2,1),MID(TEXT($B42,"yyyymmdd")-20180000,3,1))))</f>
        <v/>
      </c>
      <c r="AI42" s="166" t="str">
        <f>IF($B42="","",IF((VALUE(TEXT($B42,"yyyymmdd"))-20181001)&lt;0,"×",IF((TEXT($B42,"yyyymmdd")-20180000)&lt;100000,MID(TEXT($B42,"yyyymmdd")-20180000,3,1),MID(TEXT($B42,"yyyymmdd")-20180000,4,1))))</f>
        <v/>
      </c>
      <c r="AJ42" s="169" t="str">
        <f>IF($B42="","",IF((VALUE(TEXT($B42,"yyyymmdd"))-20181001)&lt;0,"×",IF((TEXT($B42,"yyyymmdd")-20180000)&lt;100000,MID(TEXT($B42,"yyyymmdd")-20180000,4,1),MID(TEXT($B42,"yyyymmdd")-20180000,5,1))))</f>
        <v/>
      </c>
      <c r="AK42" s="172" t="str">
        <f>IF($B42="","",IF((VALUE(TEXT($B42,"yyyymmdd"))-20181001)&lt;0,"×",RIGHT(TEXT($B42,"yyyymmdd")-20180000,1)))</f>
        <v/>
      </c>
    </row>
    <row r="43" spans="4:40" ht="9.9499999999999993" customHeight="1" x14ac:dyDescent="0.15">
      <c r="D43" s="206"/>
      <c r="E43" s="144"/>
      <c r="F43" s="147"/>
      <c r="G43" s="147"/>
      <c r="H43" s="147"/>
      <c r="I43" s="147"/>
      <c r="J43" s="147"/>
      <c r="K43" s="147"/>
      <c r="L43" s="147"/>
      <c r="M43" s="147"/>
      <c r="N43" s="150"/>
      <c r="O43" s="47"/>
      <c r="P43" s="177"/>
      <c r="Q43" s="177"/>
      <c r="R43" s="177"/>
      <c r="S43" s="177"/>
      <c r="T43" s="177"/>
      <c r="U43" s="178"/>
      <c r="V43" s="48"/>
      <c r="W43" s="177"/>
      <c r="X43" s="177"/>
      <c r="Y43" s="177"/>
      <c r="Z43" s="177"/>
      <c r="AA43" s="177"/>
      <c r="AB43" s="182"/>
      <c r="AC43" s="187" t="str">
        <f t="shared" si="2"/>
        <v/>
      </c>
      <c r="AD43" s="188" t="str">
        <f t="shared" si="2"/>
        <v/>
      </c>
      <c r="AE43" s="189" t="str">
        <f t="shared" si="2"/>
        <v/>
      </c>
      <c r="AF43" s="194" t="str">
        <f>IF($B43="","",IF((VALUE(TEXT($B43,"yyyymmdd"))-20181001)&lt;0,"×",IF((TEXT($B43,"yyyymmdd")-20180000)&lt;100000,0,LEFT(TEXT($B43,"yyyymmdd")-20180000,1))))</f>
        <v/>
      </c>
      <c r="AG43" s="197" t="str">
        <f>IF($B43="","",IF((VALUE(TEXT($B43,"yyyymmdd"))-20181001)&lt;0,"×",IF((TEXT($B43,"yyyymmdd")-20180000)&lt;100000,LEFT(TEXT($B43,"yyyymmdd")-20180000,1),MID(TEXT($B43,"yyyymmdd")-20180000,2,1))))</f>
        <v/>
      </c>
      <c r="AH43" s="169" t="str">
        <f>IF($B43="","",IF((VALUE(TEXT($B43,"yyyymmdd"))-20181001)&lt;0,"×",IF((TEXT($B43,"yyyymmdd")-20180000)&lt;100000,MID(TEXT($B43,"yyyymmdd")-20180000,2,1),MID(TEXT($B43,"yyyymmdd")-20180000,3,1))))</f>
        <v/>
      </c>
      <c r="AI43" s="166" t="str">
        <f>IF($B43="","",IF((VALUE(TEXT($B43,"yyyymmdd"))-20181001)&lt;0,"×",IF((TEXT($B43,"yyyymmdd")-20180000)&lt;100000,MID(TEXT($B43,"yyyymmdd")-20180000,3,1),MID(TEXT($B43,"yyyymmdd")-20180000,4,1))))</f>
        <v/>
      </c>
      <c r="AJ43" s="169" t="str">
        <f>IF($B43="","",IF((VALUE(TEXT($B43,"yyyymmdd"))-20181001)&lt;0,"×",IF((TEXT($B43,"yyyymmdd")-20180000)&lt;100000,MID(TEXT($B43,"yyyymmdd")-20180000,4,1),MID(TEXT($B43,"yyyymmdd")-20180000,5,1))))</f>
        <v/>
      </c>
      <c r="AK43" s="172" t="str">
        <f>IF($B43="","",IF((VALUE(TEXT($B43,"yyyymmdd"))-20181001)&lt;0,"×",RIGHT(TEXT($B43,"yyyymmdd")-20180000,1)))</f>
        <v/>
      </c>
    </row>
    <row r="44" spans="4:40" ht="9.9499999999999993" customHeight="1" x14ac:dyDescent="0.15">
      <c r="D44" s="206"/>
      <c r="E44" s="144"/>
      <c r="F44" s="147"/>
      <c r="G44" s="147"/>
      <c r="H44" s="147"/>
      <c r="I44" s="147"/>
      <c r="J44" s="147"/>
      <c r="K44" s="147"/>
      <c r="L44" s="147"/>
      <c r="M44" s="147"/>
      <c r="N44" s="150"/>
      <c r="O44" s="47"/>
      <c r="P44" s="177"/>
      <c r="Q44" s="177"/>
      <c r="R44" s="177"/>
      <c r="S44" s="177"/>
      <c r="T44" s="177"/>
      <c r="U44" s="178"/>
      <c r="V44" s="48"/>
      <c r="W44" s="177"/>
      <c r="X44" s="177"/>
      <c r="Y44" s="177"/>
      <c r="Z44" s="177"/>
      <c r="AA44" s="177"/>
      <c r="AB44" s="182"/>
      <c r="AC44" s="187" t="str">
        <f t="shared" si="2"/>
        <v/>
      </c>
      <c r="AD44" s="188" t="str">
        <f t="shared" si="2"/>
        <v/>
      </c>
      <c r="AE44" s="189" t="str">
        <f t="shared" si="2"/>
        <v/>
      </c>
      <c r="AF44" s="194" t="str">
        <f>IF($B44="","",IF((VALUE(TEXT($B44,"yyyymmdd"))-20181001)&lt;0,"×",IF((TEXT($B44,"yyyymmdd")-20180000)&lt;100000,0,LEFT(TEXT($B44,"yyyymmdd")-20180000,1))))</f>
        <v/>
      </c>
      <c r="AG44" s="197" t="str">
        <f>IF($B44="","",IF((VALUE(TEXT($B44,"yyyymmdd"))-20181001)&lt;0,"×",IF((TEXT($B44,"yyyymmdd")-20180000)&lt;100000,LEFT(TEXT($B44,"yyyymmdd")-20180000,1),MID(TEXT($B44,"yyyymmdd")-20180000,2,1))))</f>
        <v/>
      </c>
      <c r="AH44" s="169" t="str">
        <f>IF($B44="","",IF((VALUE(TEXT($B44,"yyyymmdd"))-20181001)&lt;0,"×",IF((TEXT($B44,"yyyymmdd")-20180000)&lt;100000,MID(TEXT($B44,"yyyymmdd")-20180000,2,1),MID(TEXT($B44,"yyyymmdd")-20180000,3,1))))</f>
        <v/>
      </c>
      <c r="AI44" s="166" t="str">
        <f>IF($B44="","",IF((VALUE(TEXT($B44,"yyyymmdd"))-20181001)&lt;0,"×",IF((TEXT($B44,"yyyymmdd")-20180000)&lt;100000,MID(TEXT($B44,"yyyymmdd")-20180000,3,1),MID(TEXT($B44,"yyyymmdd")-20180000,4,1))))</f>
        <v/>
      </c>
      <c r="AJ44" s="169" t="str">
        <f>IF($B44="","",IF((VALUE(TEXT($B44,"yyyymmdd"))-20181001)&lt;0,"×",IF((TEXT($B44,"yyyymmdd")-20180000)&lt;100000,MID(TEXT($B44,"yyyymmdd")-20180000,4,1),MID(TEXT($B44,"yyyymmdd")-20180000,5,1))))</f>
        <v/>
      </c>
      <c r="AK44" s="172" t="str">
        <f>IF($B44="","",IF((VALUE(TEXT($B44,"yyyymmdd"))-20181001)&lt;0,"×",RIGHT(TEXT($B44,"yyyymmdd")-20180000,1)))</f>
        <v/>
      </c>
    </row>
    <row r="45" spans="4:40" ht="9.9499999999999993" customHeight="1" thickBot="1" x14ac:dyDescent="0.2">
      <c r="D45" s="206"/>
      <c r="E45" s="145"/>
      <c r="F45" s="148"/>
      <c r="G45" s="148"/>
      <c r="H45" s="148"/>
      <c r="I45" s="148"/>
      <c r="J45" s="148"/>
      <c r="K45" s="148"/>
      <c r="L45" s="148"/>
      <c r="M45" s="148"/>
      <c r="N45" s="151"/>
      <c r="O45" s="49"/>
      <c r="P45" s="179"/>
      <c r="Q45" s="179"/>
      <c r="R45" s="179"/>
      <c r="S45" s="179"/>
      <c r="T45" s="179"/>
      <c r="U45" s="180"/>
      <c r="V45" s="50"/>
      <c r="W45" s="179"/>
      <c r="X45" s="179"/>
      <c r="Y45" s="179"/>
      <c r="Z45" s="179"/>
      <c r="AA45" s="179"/>
      <c r="AB45" s="183"/>
      <c r="AC45" s="190" t="str">
        <f t="shared" si="2"/>
        <v/>
      </c>
      <c r="AD45" s="191" t="str">
        <f t="shared" si="2"/>
        <v/>
      </c>
      <c r="AE45" s="192" t="str">
        <f t="shared" si="2"/>
        <v/>
      </c>
      <c r="AF45" s="195" t="str">
        <f>IF($B45="","",IF((VALUE(TEXT($B45,"yyyymmdd"))-20181001)&lt;0,"×",IF((TEXT($B45,"yyyymmdd")-20180000)&lt;100000,0,LEFT(TEXT($B45,"yyyymmdd")-20180000,1))))</f>
        <v/>
      </c>
      <c r="AG45" s="198" t="str">
        <f>IF($B45="","",IF((VALUE(TEXT($B45,"yyyymmdd"))-20181001)&lt;0,"×",IF((TEXT($B45,"yyyymmdd")-20180000)&lt;100000,LEFT(TEXT($B45,"yyyymmdd")-20180000,1),MID(TEXT($B45,"yyyymmdd")-20180000,2,1))))</f>
        <v/>
      </c>
      <c r="AH45" s="170" t="str">
        <f>IF($B45="","",IF((VALUE(TEXT($B45,"yyyymmdd"))-20181001)&lt;0,"×",IF((TEXT($B45,"yyyymmdd")-20180000)&lt;100000,MID(TEXT($B45,"yyyymmdd")-20180000,2,1),MID(TEXT($B45,"yyyymmdd")-20180000,3,1))))</f>
        <v/>
      </c>
      <c r="AI45" s="167" t="str">
        <f>IF($B45="","",IF((VALUE(TEXT($B45,"yyyymmdd"))-20181001)&lt;0,"×",IF((TEXT($B45,"yyyymmdd")-20180000)&lt;100000,MID(TEXT($B45,"yyyymmdd")-20180000,3,1),MID(TEXT($B45,"yyyymmdd")-20180000,4,1))))</f>
        <v/>
      </c>
      <c r="AJ45" s="170" t="str">
        <f>IF($B45="","",IF((VALUE(TEXT($B45,"yyyymmdd"))-20181001)&lt;0,"×",IF((TEXT($B45,"yyyymmdd")-20180000)&lt;100000,MID(TEXT($B45,"yyyymmdd")-20180000,4,1),MID(TEXT($B45,"yyyymmdd")-20180000,5,1))))</f>
        <v/>
      </c>
      <c r="AK45" s="173" t="str">
        <f>IF($B45="","",IF((VALUE(TEXT($B45,"yyyymmdd"))-20181001)&lt;0,"×",RIGHT(TEXT($B45,"yyyymmdd")-20180000,1)))</f>
        <v/>
      </c>
    </row>
    <row r="46" spans="4:40" ht="12.75" customHeight="1" x14ac:dyDescent="0.15">
      <c r="D46" s="206"/>
      <c r="E46" s="163" t="s">
        <v>21</v>
      </c>
      <c r="F46" s="163"/>
      <c r="G46" s="163"/>
      <c r="H46" s="163"/>
      <c r="I46" s="163"/>
      <c r="J46" s="163"/>
      <c r="K46" s="164"/>
    </row>
    <row r="47" spans="4:40" ht="9.9499999999999993" customHeight="1" x14ac:dyDescent="0.15">
      <c r="D47" s="206"/>
      <c r="E47" s="143" t="str">
        <f>IF(入力!I17="","",LEFT(RIGHT(CONCATENATE(" ",入力!I17),3),1))</f>
        <v/>
      </c>
      <c r="F47" s="146" t="str">
        <f>IF(入力!I17="","",MID(RIGHT(CONCATENATE(" ",入力!I17),3),2,1))</f>
        <v/>
      </c>
      <c r="G47" s="196" t="str">
        <f>IF(入力!I17="","",RIGHT(RIGHT(CONCATENATE(" ",入力!I17),3),1))</f>
        <v/>
      </c>
      <c r="H47" s="193">
        <v>0</v>
      </c>
      <c r="I47" s="146">
        <v>0</v>
      </c>
      <c r="J47" s="146">
        <v>0</v>
      </c>
      <c r="K47" s="51"/>
    </row>
    <row r="48" spans="4:40" ht="9.9499999999999993" customHeight="1" x14ac:dyDescent="0.15">
      <c r="D48" s="206"/>
      <c r="E48" s="144"/>
      <c r="F48" s="147"/>
      <c r="G48" s="197"/>
      <c r="H48" s="194"/>
      <c r="I48" s="147"/>
      <c r="J48" s="147"/>
      <c r="K48" s="52"/>
    </row>
    <row r="49" spans="4:40" ht="9.9499999999999993" customHeight="1" x14ac:dyDescent="0.15">
      <c r="D49" s="206"/>
      <c r="E49" s="144"/>
      <c r="F49" s="147"/>
      <c r="G49" s="197"/>
      <c r="H49" s="194"/>
      <c r="I49" s="147"/>
      <c r="J49" s="147"/>
      <c r="K49" s="52"/>
    </row>
    <row r="50" spans="4:40" ht="9.9499999999999993" customHeight="1" x14ac:dyDescent="0.15">
      <c r="D50" s="206"/>
      <c r="E50" s="144"/>
      <c r="F50" s="147"/>
      <c r="G50" s="197"/>
      <c r="H50" s="194"/>
      <c r="I50" s="147"/>
      <c r="J50" s="147"/>
      <c r="K50" s="211" t="s">
        <v>22</v>
      </c>
    </row>
    <row r="51" spans="4:40" ht="9.9499999999999993" customHeight="1" thickBot="1" x14ac:dyDescent="0.2">
      <c r="D51" s="207"/>
      <c r="E51" s="145"/>
      <c r="F51" s="148"/>
      <c r="G51" s="198"/>
      <c r="H51" s="195"/>
      <c r="I51" s="148"/>
      <c r="J51" s="148"/>
      <c r="K51" s="212"/>
    </row>
    <row r="52" spans="4:40" ht="5.0999999999999996" customHeight="1" thickBot="1" x14ac:dyDescent="0.2">
      <c r="AM52" s="53"/>
      <c r="AN52" s="53"/>
    </row>
    <row r="53" spans="4:40" ht="12.75" customHeight="1" x14ac:dyDescent="0.15">
      <c r="D53" s="44" t="s">
        <v>16</v>
      </c>
      <c r="E53" s="213" t="s">
        <v>17</v>
      </c>
      <c r="F53" s="214"/>
      <c r="G53" s="214"/>
      <c r="H53" s="214"/>
      <c r="I53" s="214"/>
      <c r="J53" s="214"/>
      <c r="K53" s="214"/>
      <c r="L53" s="214"/>
      <c r="M53" s="214"/>
      <c r="N53" s="215"/>
      <c r="O53" s="162" t="s">
        <v>18</v>
      </c>
      <c r="P53" s="163"/>
      <c r="Q53" s="163"/>
      <c r="R53" s="163"/>
      <c r="S53" s="163"/>
      <c r="T53" s="163"/>
      <c r="U53" s="163"/>
      <c r="V53" s="163"/>
      <c r="W53" s="163"/>
      <c r="X53" s="163"/>
      <c r="Y53" s="163"/>
      <c r="Z53" s="163"/>
      <c r="AA53" s="163"/>
      <c r="AB53" s="164"/>
      <c r="AC53" s="162" t="s">
        <v>31</v>
      </c>
      <c r="AD53" s="163"/>
      <c r="AE53" s="163"/>
      <c r="AF53" s="163"/>
      <c r="AG53" s="163"/>
      <c r="AH53" s="163"/>
      <c r="AI53" s="163"/>
      <c r="AJ53" s="163"/>
      <c r="AK53" s="164"/>
    </row>
    <row r="54" spans="4:40" ht="9.9499999999999993" customHeight="1" x14ac:dyDescent="0.15">
      <c r="D54" s="205">
        <v>4</v>
      </c>
      <c r="E54" s="143" t="str">
        <f>IF(入力!E18="","",LEFT(RIGHT(CONCATENATE("          ",入力!E18),10),1))</f>
        <v/>
      </c>
      <c r="F54" s="146" t="str">
        <f>IF(入力!E18="","",MID(RIGHT(CONCATENATE("          ",入力!E18),10),2,1))</f>
        <v/>
      </c>
      <c r="G54" s="146" t="str">
        <f>IF(入力!E18="","",MID(RIGHT(CONCATENATE("          ",入力!E18),10),3,1))</f>
        <v/>
      </c>
      <c r="H54" s="146" t="str">
        <f>IF(入力!E18="","",MID(RIGHT(CONCATENATE("          ",入力!E18),10),4,1))</f>
        <v/>
      </c>
      <c r="I54" s="146" t="str">
        <f>IF(入力!E18="","",MID(RIGHT(CONCATENATE("          ",入力!E18),10),5,1))</f>
        <v/>
      </c>
      <c r="J54" s="146" t="str">
        <f>IF(入力!E18="","",MID(RIGHT(CONCATENATE("          ",入力!E18),10),6,1))</f>
        <v/>
      </c>
      <c r="K54" s="146" t="str">
        <f>IF(入力!E18="","",MID(RIGHT(CONCATENATE("          ",入力!E18),10),7,1))</f>
        <v/>
      </c>
      <c r="L54" s="146" t="str">
        <f>IF(入力!E18="","",MID(RIGHT(CONCATENATE("          ",入力!E18),10),8,1))</f>
        <v/>
      </c>
      <c r="M54" s="146" t="str">
        <f>IF(入力!E18="","",MID(RIGHT(CONCATENATE("          ",入力!E18),10),9,1))</f>
        <v/>
      </c>
      <c r="N54" s="149" t="str">
        <f>IF(入力!E18="","",RIGHT(RIGHT(CONCATENATE("          ",入力!E18),10),1))</f>
        <v/>
      </c>
      <c r="O54" s="45" t="s">
        <v>19</v>
      </c>
      <c r="P54" s="175" t="str">
        <f>IF(入力!F18="","",入力!F18)</f>
        <v/>
      </c>
      <c r="Q54" s="175"/>
      <c r="R54" s="175"/>
      <c r="S54" s="175"/>
      <c r="T54" s="175"/>
      <c r="U54" s="176"/>
      <c r="V54" s="46" t="s">
        <v>20</v>
      </c>
      <c r="W54" s="175" t="str">
        <f>IF(入力!G18="","",入力!G18)</f>
        <v/>
      </c>
      <c r="X54" s="175"/>
      <c r="Y54" s="175"/>
      <c r="Z54" s="175"/>
      <c r="AA54" s="175"/>
      <c r="AB54" s="181"/>
      <c r="AC54" s="184" t="str">
        <f>IF(入力!H18="","",IF((VALUE(TEXT(入力!H18,"yyyymmdd"))-20190501)&gt;=0,"令和",IF((VALUE(TEXT(入力!H18,"yyyymmdd"))-19890108)&gt;=0,"平成","昭和")))</f>
        <v/>
      </c>
      <c r="AD54" s="185" t="str">
        <f t="shared" ref="AC54:AE58" si="3">IF($B54="","",IF((VALUE(TEXT($B54,"yyyymmdd"))-20190501)&gt;=0,"9 ： 令和",IF((VALUE(TEXT($B54,"yyyymmdd"))-19890108)&gt;=0,"7 ： 平成","5 ： 昭和")))</f>
        <v/>
      </c>
      <c r="AE54" s="186" t="str">
        <f t="shared" si="3"/>
        <v/>
      </c>
      <c r="AF54" s="193" t="str">
        <f>IF(入力!H18="","",IF((VALUE(TEXT(入力!H18,"yyyymmdd"))-20181001)&lt;0,"×",IF((VALUE(TEXT(入力!H18,"yyyymmdd")))&lt;20190501,LEFT(TEXT(入力!H18,"yyyymmdd")-19880000,1),IF((TEXT(入力!H18,"yyyymmdd")-20180000)&lt;100000,0,LEFT(TEXT(入力!H18,"yyyymmdd")-20180000,1)))))</f>
        <v/>
      </c>
      <c r="AG54" s="196" t="str">
        <f>IF(入力!H18="","",IF((VALUE(TEXT(入力!H18,"yyyymmdd"))-20181001)&lt;0,"×",IF((VALUE(TEXT(入力!H18,"yyyymmdd")))&lt;20190501,MID(TEXT(入力!H18,"yyyymmdd")-19880000,2,1),IF((TEXT(入力!H18,"yyyymmdd")-20180000)&lt;100000,LEFT(TEXT(入力!H18,"yyyymmdd")-20180000,1),MID(TEXT(入力!H18,"yyyymmdd")-20180000,2,1)))))</f>
        <v/>
      </c>
      <c r="AH54" s="168" t="str">
        <f>IF(入力!H18="","",IF((VALUE(TEXT(入力!H18,"yyyymmdd"))-20181001)&lt;0,"×",IF((VALUE(TEXT(入力!H18,"yyyymmdd")))&lt;20190501,MID(TEXT(入力!H18,"yyyymmdd")-19880000,3,1),IF((TEXT(入力!H18,"yyyymmdd")-20180000)&lt;100000,MID(TEXT(入力!H18,"yyyymmdd")-20180000,2,1),MID(TEXT(入力!H18,"yyyymmdd")-20180000,3,1)))))</f>
        <v/>
      </c>
      <c r="AI54" s="165" t="str">
        <f>IF(入力!H18="","",IF((VALUE(TEXT(入力!H18,"yyyymmdd"))-20181001)&lt;0,"×",IF((VALUE(TEXT(入力!H18,"yyyymmdd")))&lt;20190501,MID(TEXT(入力!H18,"yyyymmdd")-19880000,4,1),IF((TEXT(入力!H18,"yyyymmdd")-20180000)&lt;100000,MID(TEXT(入力!H18,"yyyymmdd")-20180000,3,1),MID(TEXT(入力!H18,"yyyymmdd")-20180000,4,1)))))</f>
        <v/>
      </c>
      <c r="AJ54" s="168" t="str">
        <f>IF(入力!H18="","",IF((VALUE(TEXT(入力!H18,"yyyymmdd"))-20181001)&lt;0,"×",IF((VALUE(TEXT(入力!H18,"yyyymmdd")))&lt;20190501,MID(TEXT(入力!H18,"yyyymmdd")-19880000,5,1),IF((TEXT(入力!H18,"yyyymmdd")-20180000)&lt;100000,MID(TEXT(入力!H18,"yyyymmdd")-20180000,4,1),MID(TEXT(入力!H18,"yyyymmdd")-20180000,5,1)))))</f>
        <v/>
      </c>
      <c r="AK54" s="171" t="str">
        <f>IF(入力!H18="","",IF((VALUE(TEXT(入力!H18,"yyyymmdd"))-20181001)&lt;0,"×",IF((VALUE(TEXT(入力!H18,"yyyymmdd")))&lt;20190501,RIGHT(TEXT(入力!H18,"yyyymmdd")-19880000,1),RIGHT(TEXT(入力!H18,"yyyymmdd")-20180000,1))))</f>
        <v/>
      </c>
    </row>
    <row r="55" spans="4:40" ht="9.9499999999999993" customHeight="1" x14ac:dyDescent="0.15">
      <c r="D55" s="206"/>
      <c r="E55" s="144"/>
      <c r="F55" s="147"/>
      <c r="G55" s="147"/>
      <c r="H55" s="147"/>
      <c r="I55" s="147"/>
      <c r="J55" s="147"/>
      <c r="K55" s="147"/>
      <c r="L55" s="147"/>
      <c r="M55" s="147"/>
      <c r="N55" s="150"/>
      <c r="O55" s="47"/>
      <c r="P55" s="177"/>
      <c r="Q55" s="177"/>
      <c r="R55" s="177"/>
      <c r="S55" s="177"/>
      <c r="T55" s="177"/>
      <c r="U55" s="178"/>
      <c r="V55" s="48"/>
      <c r="W55" s="177"/>
      <c r="X55" s="177"/>
      <c r="Y55" s="177"/>
      <c r="Z55" s="177"/>
      <c r="AA55" s="177"/>
      <c r="AB55" s="182"/>
      <c r="AC55" s="187" t="str">
        <f t="shared" si="3"/>
        <v/>
      </c>
      <c r="AD55" s="188" t="str">
        <f t="shared" si="3"/>
        <v/>
      </c>
      <c r="AE55" s="189" t="str">
        <f t="shared" si="3"/>
        <v/>
      </c>
      <c r="AF55" s="194" t="str">
        <f>IF($B55="","",IF((VALUE(TEXT($B55,"yyyymmdd"))-20181001)&lt;0,"×",IF((TEXT($B55,"yyyymmdd")-20180000)&lt;100000,0,LEFT(TEXT($B55,"yyyymmdd")-20180000,1))))</f>
        <v/>
      </c>
      <c r="AG55" s="197" t="str">
        <f>IF($B55="","",IF((VALUE(TEXT($B55,"yyyymmdd"))-20181001)&lt;0,"×",IF((TEXT($B55,"yyyymmdd")-20180000)&lt;100000,LEFT(TEXT($B55,"yyyymmdd")-20180000,1),MID(TEXT($B55,"yyyymmdd")-20180000,2,1))))</f>
        <v/>
      </c>
      <c r="AH55" s="169" t="str">
        <f>IF($B55="","",IF((VALUE(TEXT($B55,"yyyymmdd"))-20181001)&lt;0,"×",IF((TEXT($B55,"yyyymmdd")-20180000)&lt;100000,MID(TEXT($B55,"yyyymmdd")-20180000,2,1),MID(TEXT($B55,"yyyymmdd")-20180000,3,1))))</f>
        <v/>
      </c>
      <c r="AI55" s="166" t="str">
        <f>IF($B55="","",IF((VALUE(TEXT($B55,"yyyymmdd"))-20181001)&lt;0,"×",IF((TEXT($B55,"yyyymmdd")-20180000)&lt;100000,MID(TEXT($B55,"yyyymmdd")-20180000,3,1),MID(TEXT($B55,"yyyymmdd")-20180000,4,1))))</f>
        <v/>
      </c>
      <c r="AJ55" s="169" t="str">
        <f>IF($B55="","",IF((VALUE(TEXT($B55,"yyyymmdd"))-20181001)&lt;0,"×",IF((TEXT($B55,"yyyymmdd")-20180000)&lt;100000,MID(TEXT($B55,"yyyymmdd")-20180000,4,1),MID(TEXT($B55,"yyyymmdd")-20180000,5,1))))</f>
        <v/>
      </c>
      <c r="AK55" s="172" t="str">
        <f>IF($B55="","",IF((VALUE(TEXT($B55,"yyyymmdd"))-20181001)&lt;0,"×",RIGHT(TEXT($B55,"yyyymmdd")-20180000,1)))</f>
        <v/>
      </c>
    </row>
    <row r="56" spans="4:40" ht="9.9499999999999993" customHeight="1" x14ac:dyDescent="0.15">
      <c r="D56" s="206"/>
      <c r="E56" s="144"/>
      <c r="F56" s="147"/>
      <c r="G56" s="147"/>
      <c r="H56" s="147"/>
      <c r="I56" s="147"/>
      <c r="J56" s="147"/>
      <c r="K56" s="147"/>
      <c r="L56" s="147"/>
      <c r="M56" s="147"/>
      <c r="N56" s="150"/>
      <c r="O56" s="47"/>
      <c r="P56" s="177"/>
      <c r="Q56" s="177"/>
      <c r="R56" s="177"/>
      <c r="S56" s="177"/>
      <c r="T56" s="177"/>
      <c r="U56" s="178"/>
      <c r="V56" s="48"/>
      <c r="W56" s="177"/>
      <c r="X56" s="177"/>
      <c r="Y56" s="177"/>
      <c r="Z56" s="177"/>
      <c r="AA56" s="177"/>
      <c r="AB56" s="182"/>
      <c r="AC56" s="187" t="str">
        <f t="shared" si="3"/>
        <v/>
      </c>
      <c r="AD56" s="188" t="str">
        <f t="shared" si="3"/>
        <v/>
      </c>
      <c r="AE56" s="189" t="str">
        <f t="shared" si="3"/>
        <v/>
      </c>
      <c r="AF56" s="194" t="str">
        <f>IF($B56="","",IF((VALUE(TEXT($B56,"yyyymmdd"))-20181001)&lt;0,"×",IF((TEXT($B56,"yyyymmdd")-20180000)&lt;100000,0,LEFT(TEXT($B56,"yyyymmdd")-20180000,1))))</f>
        <v/>
      </c>
      <c r="AG56" s="197" t="str">
        <f>IF($B56="","",IF((VALUE(TEXT($B56,"yyyymmdd"))-20181001)&lt;0,"×",IF((TEXT($B56,"yyyymmdd")-20180000)&lt;100000,LEFT(TEXT($B56,"yyyymmdd")-20180000,1),MID(TEXT($B56,"yyyymmdd")-20180000,2,1))))</f>
        <v/>
      </c>
      <c r="AH56" s="169" t="str">
        <f>IF($B56="","",IF((VALUE(TEXT($B56,"yyyymmdd"))-20181001)&lt;0,"×",IF((TEXT($B56,"yyyymmdd")-20180000)&lt;100000,MID(TEXT($B56,"yyyymmdd")-20180000,2,1),MID(TEXT($B56,"yyyymmdd")-20180000,3,1))))</f>
        <v/>
      </c>
      <c r="AI56" s="166" t="str">
        <f>IF($B56="","",IF((VALUE(TEXT($B56,"yyyymmdd"))-20181001)&lt;0,"×",IF((TEXT($B56,"yyyymmdd")-20180000)&lt;100000,MID(TEXT($B56,"yyyymmdd")-20180000,3,1),MID(TEXT($B56,"yyyymmdd")-20180000,4,1))))</f>
        <v/>
      </c>
      <c r="AJ56" s="169" t="str">
        <f>IF($B56="","",IF((VALUE(TEXT($B56,"yyyymmdd"))-20181001)&lt;0,"×",IF((TEXT($B56,"yyyymmdd")-20180000)&lt;100000,MID(TEXT($B56,"yyyymmdd")-20180000,4,1),MID(TEXT($B56,"yyyymmdd")-20180000,5,1))))</f>
        <v/>
      </c>
      <c r="AK56" s="172" t="str">
        <f>IF($B56="","",IF((VALUE(TEXT($B56,"yyyymmdd"))-20181001)&lt;0,"×",RIGHT(TEXT($B56,"yyyymmdd")-20180000,1)))</f>
        <v/>
      </c>
    </row>
    <row r="57" spans="4:40" ht="9.9499999999999993" customHeight="1" x14ac:dyDescent="0.15">
      <c r="D57" s="206"/>
      <c r="E57" s="144"/>
      <c r="F57" s="147"/>
      <c r="G57" s="147"/>
      <c r="H57" s="147"/>
      <c r="I57" s="147"/>
      <c r="J57" s="147"/>
      <c r="K57" s="147"/>
      <c r="L57" s="147"/>
      <c r="M57" s="147"/>
      <c r="N57" s="150"/>
      <c r="O57" s="47"/>
      <c r="P57" s="177"/>
      <c r="Q57" s="177"/>
      <c r="R57" s="177"/>
      <c r="S57" s="177"/>
      <c r="T57" s="177"/>
      <c r="U57" s="178"/>
      <c r="V57" s="48"/>
      <c r="W57" s="177"/>
      <c r="X57" s="177"/>
      <c r="Y57" s="177"/>
      <c r="Z57" s="177"/>
      <c r="AA57" s="177"/>
      <c r="AB57" s="182"/>
      <c r="AC57" s="187" t="str">
        <f t="shared" si="3"/>
        <v/>
      </c>
      <c r="AD57" s="188" t="str">
        <f t="shared" si="3"/>
        <v/>
      </c>
      <c r="AE57" s="189" t="str">
        <f t="shared" si="3"/>
        <v/>
      </c>
      <c r="AF57" s="194" t="str">
        <f>IF($B57="","",IF((VALUE(TEXT($B57,"yyyymmdd"))-20181001)&lt;0,"×",IF((TEXT($B57,"yyyymmdd")-20180000)&lt;100000,0,LEFT(TEXT($B57,"yyyymmdd")-20180000,1))))</f>
        <v/>
      </c>
      <c r="AG57" s="197" t="str">
        <f>IF($B57="","",IF((VALUE(TEXT($B57,"yyyymmdd"))-20181001)&lt;0,"×",IF((TEXT($B57,"yyyymmdd")-20180000)&lt;100000,LEFT(TEXT($B57,"yyyymmdd")-20180000,1),MID(TEXT($B57,"yyyymmdd")-20180000,2,1))))</f>
        <v/>
      </c>
      <c r="AH57" s="169" t="str">
        <f>IF($B57="","",IF((VALUE(TEXT($B57,"yyyymmdd"))-20181001)&lt;0,"×",IF((TEXT($B57,"yyyymmdd")-20180000)&lt;100000,MID(TEXT($B57,"yyyymmdd")-20180000,2,1),MID(TEXT($B57,"yyyymmdd")-20180000,3,1))))</f>
        <v/>
      </c>
      <c r="AI57" s="166" t="str">
        <f>IF($B57="","",IF((VALUE(TEXT($B57,"yyyymmdd"))-20181001)&lt;0,"×",IF((TEXT($B57,"yyyymmdd")-20180000)&lt;100000,MID(TEXT($B57,"yyyymmdd")-20180000,3,1),MID(TEXT($B57,"yyyymmdd")-20180000,4,1))))</f>
        <v/>
      </c>
      <c r="AJ57" s="169" t="str">
        <f>IF($B57="","",IF((VALUE(TEXT($B57,"yyyymmdd"))-20181001)&lt;0,"×",IF((TEXT($B57,"yyyymmdd")-20180000)&lt;100000,MID(TEXT($B57,"yyyymmdd")-20180000,4,1),MID(TEXT($B57,"yyyymmdd")-20180000,5,1))))</f>
        <v/>
      </c>
      <c r="AK57" s="172" t="str">
        <f>IF($B57="","",IF((VALUE(TEXT($B57,"yyyymmdd"))-20181001)&lt;0,"×",RIGHT(TEXT($B57,"yyyymmdd")-20180000,1)))</f>
        <v/>
      </c>
    </row>
    <row r="58" spans="4:40" ht="9.9499999999999993" customHeight="1" thickBot="1" x14ac:dyDescent="0.2">
      <c r="D58" s="206"/>
      <c r="E58" s="145"/>
      <c r="F58" s="148"/>
      <c r="G58" s="148"/>
      <c r="H58" s="148"/>
      <c r="I58" s="148"/>
      <c r="J58" s="148"/>
      <c r="K58" s="148"/>
      <c r="L58" s="148"/>
      <c r="M58" s="148"/>
      <c r="N58" s="151"/>
      <c r="O58" s="49"/>
      <c r="P58" s="179"/>
      <c r="Q58" s="179"/>
      <c r="R58" s="179"/>
      <c r="S58" s="179"/>
      <c r="T58" s="179"/>
      <c r="U58" s="180"/>
      <c r="V58" s="50"/>
      <c r="W58" s="179"/>
      <c r="X58" s="179"/>
      <c r="Y58" s="179"/>
      <c r="Z58" s="179"/>
      <c r="AA58" s="179"/>
      <c r="AB58" s="183"/>
      <c r="AC58" s="190" t="str">
        <f t="shared" si="3"/>
        <v/>
      </c>
      <c r="AD58" s="191" t="str">
        <f t="shared" si="3"/>
        <v/>
      </c>
      <c r="AE58" s="192" t="str">
        <f t="shared" si="3"/>
        <v/>
      </c>
      <c r="AF58" s="195" t="str">
        <f>IF($B58="","",IF((VALUE(TEXT($B58,"yyyymmdd"))-20181001)&lt;0,"×",IF((TEXT($B58,"yyyymmdd")-20180000)&lt;100000,0,LEFT(TEXT($B58,"yyyymmdd")-20180000,1))))</f>
        <v/>
      </c>
      <c r="AG58" s="198" t="str">
        <f>IF($B58="","",IF((VALUE(TEXT($B58,"yyyymmdd"))-20181001)&lt;0,"×",IF((TEXT($B58,"yyyymmdd")-20180000)&lt;100000,LEFT(TEXT($B58,"yyyymmdd")-20180000,1),MID(TEXT($B58,"yyyymmdd")-20180000,2,1))))</f>
        <v/>
      </c>
      <c r="AH58" s="170" t="str">
        <f>IF($B58="","",IF((VALUE(TEXT($B58,"yyyymmdd"))-20181001)&lt;0,"×",IF((TEXT($B58,"yyyymmdd")-20180000)&lt;100000,MID(TEXT($B58,"yyyymmdd")-20180000,2,1),MID(TEXT($B58,"yyyymmdd")-20180000,3,1))))</f>
        <v/>
      </c>
      <c r="AI58" s="167" t="str">
        <f>IF($B58="","",IF((VALUE(TEXT($B58,"yyyymmdd"))-20181001)&lt;0,"×",IF((TEXT($B58,"yyyymmdd")-20180000)&lt;100000,MID(TEXT($B58,"yyyymmdd")-20180000,3,1),MID(TEXT($B58,"yyyymmdd")-20180000,4,1))))</f>
        <v/>
      </c>
      <c r="AJ58" s="170" t="str">
        <f>IF($B58="","",IF((VALUE(TEXT($B58,"yyyymmdd"))-20181001)&lt;0,"×",IF((TEXT($B58,"yyyymmdd")-20180000)&lt;100000,MID(TEXT($B58,"yyyymmdd")-20180000,4,1),MID(TEXT($B58,"yyyymmdd")-20180000,5,1))))</f>
        <v/>
      </c>
      <c r="AK58" s="173" t="str">
        <f>IF($B58="","",IF((VALUE(TEXT($B58,"yyyymmdd"))-20181001)&lt;0,"×",RIGHT(TEXT($B58,"yyyymmdd")-20180000,1)))</f>
        <v/>
      </c>
    </row>
    <row r="59" spans="4:40" ht="12.75" customHeight="1" x14ac:dyDescent="0.15">
      <c r="D59" s="206"/>
      <c r="E59" s="163" t="s">
        <v>21</v>
      </c>
      <c r="F59" s="163"/>
      <c r="G59" s="163"/>
      <c r="H59" s="163"/>
      <c r="I59" s="163"/>
      <c r="J59" s="163"/>
      <c r="K59" s="164"/>
    </row>
    <row r="60" spans="4:40" ht="9.9499999999999993" customHeight="1" x14ac:dyDescent="0.15">
      <c r="D60" s="206"/>
      <c r="E60" s="143" t="str">
        <f>IF(入力!I18="","",LEFT(RIGHT(CONCATENATE(" ",入力!I18),3),1))</f>
        <v/>
      </c>
      <c r="F60" s="146" t="str">
        <f>IF(入力!I18="","",MID(RIGHT(CONCATENATE(" ",入力!I18),3),2,1))</f>
        <v/>
      </c>
      <c r="G60" s="196" t="str">
        <f>IF(入力!I18="","",RIGHT(RIGHT(CONCATENATE(" ",入力!I18),3),1))</f>
        <v/>
      </c>
      <c r="H60" s="193">
        <v>0</v>
      </c>
      <c r="I60" s="146">
        <v>0</v>
      </c>
      <c r="J60" s="146">
        <v>0</v>
      </c>
      <c r="K60" s="51"/>
    </row>
    <row r="61" spans="4:40" ht="9.9499999999999993" customHeight="1" x14ac:dyDescent="0.15">
      <c r="D61" s="206"/>
      <c r="E61" s="144"/>
      <c r="F61" s="147"/>
      <c r="G61" s="197"/>
      <c r="H61" s="194"/>
      <c r="I61" s="147"/>
      <c r="J61" s="147"/>
      <c r="K61" s="52"/>
    </row>
    <row r="62" spans="4:40" ht="9.9499999999999993" customHeight="1" x14ac:dyDescent="0.15">
      <c r="D62" s="206"/>
      <c r="E62" s="144"/>
      <c r="F62" s="147"/>
      <c r="G62" s="197"/>
      <c r="H62" s="194"/>
      <c r="I62" s="147"/>
      <c r="J62" s="147"/>
      <c r="K62" s="52"/>
    </row>
    <row r="63" spans="4:40" ht="9.9499999999999993" customHeight="1" x14ac:dyDescent="0.15">
      <c r="D63" s="206"/>
      <c r="E63" s="144"/>
      <c r="F63" s="147"/>
      <c r="G63" s="197"/>
      <c r="H63" s="194"/>
      <c r="I63" s="147"/>
      <c r="J63" s="147"/>
      <c r="K63" s="211" t="s">
        <v>22</v>
      </c>
    </row>
    <row r="64" spans="4:40" ht="9.9499999999999993" customHeight="1" thickBot="1" x14ac:dyDescent="0.2">
      <c r="D64" s="207"/>
      <c r="E64" s="145"/>
      <c r="F64" s="148"/>
      <c r="G64" s="198"/>
      <c r="H64" s="195"/>
      <c r="I64" s="148"/>
      <c r="J64" s="148"/>
      <c r="K64" s="212"/>
    </row>
    <row r="65" spans="4:38" ht="12.75" customHeight="1" x14ac:dyDescent="0.15"/>
    <row r="66" spans="4:38" ht="12.75" customHeight="1" x14ac:dyDescent="0.15">
      <c r="D66" s="152" t="s">
        <v>23</v>
      </c>
      <c r="E66" s="153"/>
      <c r="F66" s="153"/>
      <c r="G66" s="153"/>
      <c r="H66" s="154"/>
      <c r="I66" s="208" t="str">
        <f>DBCS(入力!E3)</f>
        <v/>
      </c>
      <c r="J66" s="209"/>
      <c r="K66" s="209"/>
      <c r="L66" s="209"/>
      <c r="M66" s="209"/>
      <c r="N66" s="209"/>
      <c r="O66" s="209"/>
      <c r="P66" s="209"/>
      <c r="Q66" s="209"/>
      <c r="R66" s="209"/>
      <c r="S66" s="209"/>
      <c r="T66" s="209"/>
      <c r="U66" s="209"/>
      <c r="V66" s="210"/>
      <c r="Y66" s="174" t="str">
        <f>IF(入力!E11="","",入力!E11)</f>
        <v/>
      </c>
      <c r="Z66" s="174"/>
      <c r="AA66" s="174"/>
      <c r="AB66" s="174"/>
      <c r="AC66" s="42" t="s">
        <v>33</v>
      </c>
      <c r="AI66" s="54"/>
      <c r="AJ66" s="161" t="s">
        <v>24</v>
      </c>
      <c r="AK66" s="161"/>
      <c r="AL66" s="55"/>
    </row>
    <row r="67" spans="4:38" ht="12.75" customHeight="1" x14ac:dyDescent="0.15">
      <c r="D67" s="155"/>
      <c r="E67" s="156"/>
      <c r="F67" s="156"/>
      <c r="G67" s="156"/>
      <c r="H67" s="157"/>
      <c r="I67" s="199"/>
      <c r="J67" s="200"/>
      <c r="K67" s="200"/>
      <c r="L67" s="200"/>
      <c r="M67" s="200"/>
      <c r="N67" s="200"/>
      <c r="O67" s="200"/>
      <c r="P67" s="200"/>
      <c r="Q67" s="200"/>
      <c r="R67" s="200"/>
      <c r="S67" s="200"/>
      <c r="T67" s="200"/>
      <c r="U67" s="200"/>
      <c r="V67" s="201"/>
    </row>
    <row r="68" spans="4:38" ht="12.75" customHeight="1" x14ac:dyDescent="0.15">
      <c r="D68" s="155" t="s">
        <v>25</v>
      </c>
      <c r="E68" s="156"/>
      <c r="F68" s="156"/>
      <c r="G68" s="156"/>
      <c r="H68" s="157"/>
      <c r="I68" s="199" t="str">
        <f>DBCS(入力!E4)</f>
        <v/>
      </c>
      <c r="J68" s="200"/>
      <c r="K68" s="200"/>
      <c r="L68" s="200"/>
      <c r="M68" s="200"/>
      <c r="N68" s="200"/>
      <c r="O68" s="200"/>
      <c r="P68" s="200"/>
      <c r="Q68" s="200"/>
      <c r="R68" s="200"/>
      <c r="S68" s="200"/>
      <c r="T68" s="200"/>
      <c r="U68" s="200"/>
      <c r="V68" s="201"/>
    </row>
    <row r="69" spans="4:38" ht="12.75" customHeight="1" x14ac:dyDescent="0.15">
      <c r="D69" s="155"/>
      <c r="E69" s="156"/>
      <c r="F69" s="156"/>
      <c r="G69" s="156"/>
      <c r="H69" s="157"/>
      <c r="I69" s="199"/>
      <c r="J69" s="200"/>
      <c r="K69" s="200"/>
      <c r="L69" s="200"/>
      <c r="M69" s="200"/>
      <c r="N69" s="200"/>
      <c r="O69" s="200"/>
      <c r="P69" s="200"/>
      <c r="Q69" s="200"/>
      <c r="R69" s="200"/>
      <c r="S69" s="200"/>
      <c r="T69" s="200"/>
      <c r="U69" s="200"/>
      <c r="V69" s="201"/>
    </row>
    <row r="70" spans="4:38" ht="12.75" customHeight="1" x14ac:dyDescent="0.15">
      <c r="D70" s="155" t="s">
        <v>26</v>
      </c>
      <c r="E70" s="156"/>
      <c r="F70" s="156"/>
      <c r="G70" s="156"/>
      <c r="H70" s="157"/>
      <c r="I70" s="199" t="str">
        <f>IF(入力!E5="","",入力!E5)</f>
        <v/>
      </c>
      <c r="J70" s="200"/>
      <c r="K70" s="200"/>
      <c r="L70" s="200"/>
      <c r="M70" s="200"/>
      <c r="N70" s="200"/>
      <c r="O70" s="200"/>
      <c r="P70" s="200"/>
      <c r="Q70" s="200"/>
      <c r="R70" s="200"/>
      <c r="S70" s="200"/>
      <c r="T70" s="200"/>
      <c r="U70" s="200"/>
      <c r="V70" s="201"/>
      <c r="X70" s="152" t="s">
        <v>60</v>
      </c>
      <c r="Y70" s="153"/>
      <c r="Z70" s="153"/>
      <c r="AA70" s="154"/>
      <c r="AB70" s="137" t="str">
        <f>IF(入力!E8="","",入力!E8)</f>
        <v/>
      </c>
      <c r="AC70" s="137"/>
      <c r="AD70" s="137"/>
      <c r="AE70" s="137"/>
      <c r="AF70" s="137"/>
      <c r="AG70" s="138"/>
    </row>
    <row r="71" spans="4:38" ht="12.75" customHeight="1" x14ac:dyDescent="0.15">
      <c r="D71" s="155"/>
      <c r="E71" s="156"/>
      <c r="F71" s="156"/>
      <c r="G71" s="156"/>
      <c r="H71" s="157"/>
      <c r="I71" s="199"/>
      <c r="J71" s="200"/>
      <c r="K71" s="200"/>
      <c r="L71" s="200"/>
      <c r="M71" s="200"/>
      <c r="N71" s="200"/>
      <c r="O71" s="200"/>
      <c r="P71" s="200"/>
      <c r="Q71" s="200"/>
      <c r="R71" s="200"/>
      <c r="S71" s="200"/>
      <c r="T71" s="200"/>
      <c r="U71" s="200"/>
      <c r="V71" s="201"/>
      <c r="X71" s="155"/>
      <c r="Y71" s="156"/>
      <c r="Z71" s="156"/>
      <c r="AA71" s="157"/>
      <c r="AB71" s="139"/>
      <c r="AC71" s="139"/>
      <c r="AD71" s="139"/>
      <c r="AE71" s="139"/>
      <c r="AF71" s="139"/>
      <c r="AG71" s="140"/>
    </row>
    <row r="72" spans="4:38" ht="12.75" customHeight="1" x14ac:dyDescent="0.15">
      <c r="D72" s="155" t="s">
        <v>27</v>
      </c>
      <c r="E72" s="156"/>
      <c r="F72" s="156"/>
      <c r="G72" s="156"/>
      <c r="H72" s="157"/>
      <c r="I72" s="199" t="str">
        <f>DBCS(入力!E6)</f>
        <v/>
      </c>
      <c r="J72" s="200"/>
      <c r="K72" s="200"/>
      <c r="L72" s="200"/>
      <c r="M72" s="200"/>
      <c r="N72" s="200"/>
      <c r="O72" s="200"/>
      <c r="P72" s="200"/>
      <c r="Q72" s="200"/>
      <c r="R72" s="200"/>
      <c r="S72" s="200"/>
      <c r="T72" s="200"/>
      <c r="U72" s="200"/>
      <c r="V72" s="201"/>
      <c r="X72" s="155" t="s">
        <v>27</v>
      </c>
      <c r="Y72" s="156"/>
      <c r="Z72" s="156"/>
      <c r="AA72" s="157"/>
      <c r="AB72" s="139" t="str">
        <f>DBCS(入力!E9)</f>
        <v/>
      </c>
      <c r="AC72" s="139"/>
      <c r="AD72" s="139"/>
      <c r="AE72" s="139"/>
      <c r="AF72" s="139"/>
      <c r="AG72" s="140"/>
    </row>
    <row r="73" spans="4:38" ht="12.75" customHeight="1" x14ac:dyDescent="0.15">
      <c r="D73" s="158"/>
      <c r="E73" s="159"/>
      <c r="F73" s="159"/>
      <c r="G73" s="159"/>
      <c r="H73" s="160"/>
      <c r="I73" s="202"/>
      <c r="J73" s="203"/>
      <c r="K73" s="203"/>
      <c r="L73" s="203"/>
      <c r="M73" s="203"/>
      <c r="N73" s="203"/>
      <c r="O73" s="203"/>
      <c r="P73" s="203"/>
      <c r="Q73" s="203"/>
      <c r="R73" s="203"/>
      <c r="S73" s="203"/>
      <c r="T73" s="203"/>
      <c r="U73" s="203"/>
      <c r="V73" s="204"/>
      <c r="X73" s="158"/>
      <c r="Y73" s="159"/>
      <c r="Z73" s="159"/>
      <c r="AA73" s="160"/>
      <c r="AB73" s="141"/>
      <c r="AC73" s="141"/>
      <c r="AD73" s="141"/>
      <c r="AE73" s="141"/>
      <c r="AF73" s="141"/>
      <c r="AG73" s="142"/>
    </row>
    <row r="74" spans="4:38" ht="12.75" customHeight="1" x14ac:dyDescent="0.15"/>
  </sheetData>
  <sheetProtection algorithmName="SHA-512" hashValue="Fc351B617RfFrzT05AkVnVOPcFguYEKsSNkG0jGCS8j3Ei6VLWNYGL3kVXUbfTVwL0Re4PildQpsz2pM7pI+/Q==" saltValue="CRMEeqebLU2d96nqAG+JVA==" spinCount="100000" sheet="1" objects="1" scenarios="1"/>
  <mergeCells count="166">
    <mergeCell ref="AK28:AK32"/>
    <mergeCell ref="AJ28:AJ32"/>
    <mergeCell ref="AI28:AI32"/>
    <mergeCell ref="L28:L32"/>
    <mergeCell ref="M28:M32"/>
    <mergeCell ref="N28:N32"/>
    <mergeCell ref="E40:N40"/>
    <mergeCell ref="O27:AB27"/>
    <mergeCell ref="AC40:AK40"/>
    <mergeCell ref="AG28:AG32"/>
    <mergeCell ref="AH28:AH32"/>
    <mergeCell ref="D15:D25"/>
    <mergeCell ref="K15:K19"/>
    <mergeCell ref="L15:L19"/>
    <mergeCell ref="M15:M19"/>
    <mergeCell ref="N15:N19"/>
    <mergeCell ref="AC14:AK14"/>
    <mergeCell ref="AC15:AE19"/>
    <mergeCell ref="AI15:AI19"/>
    <mergeCell ref="AJ15:AJ19"/>
    <mergeCell ref="AK15:AK19"/>
    <mergeCell ref="E20:K20"/>
    <mergeCell ref="E21:E25"/>
    <mergeCell ref="F21:F25"/>
    <mergeCell ref="G21:G25"/>
    <mergeCell ref="H21:H25"/>
    <mergeCell ref="I21:I25"/>
    <mergeCell ref="J21:J25"/>
    <mergeCell ref="K24:K25"/>
    <mergeCell ref="T10:T12"/>
    <mergeCell ref="U10:U12"/>
    <mergeCell ref="D9:F9"/>
    <mergeCell ref="G9:I9"/>
    <mergeCell ref="J9:M9"/>
    <mergeCell ref="D10:F12"/>
    <mergeCell ref="G10:G12"/>
    <mergeCell ref="H10:H12"/>
    <mergeCell ref="I10:I12"/>
    <mergeCell ref="J10:J12"/>
    <mergeCell ref="K10:K12"/>
    <mergeCell ref="L10:L12"/>
    <mergeCell ref="M10:M12"/>
    <mergeCell ref="N41:N45"/>
    <mergeCell ref="K50:K51"/>
    <mergeCell ref="R2:Z3"/>
    <mergeCell ref="AH5:AK5"/>
    <mergeCell ref="R10:R12"/>
    <mergeCell ref="E14:N14"/>
    <mergeCell ref="O14:AB14"/>
    <mergeCell ref="E15:E19"/>
    <mergeCell ref="F15:F19"/>
    <mergeCell ref="G15:G19"/>
    <mergeCell ref="H15:H19"/>
    <mergeCell ref="N10:N12"/>
    <mergeCell ref="O10:O12"/>
    <mergeCell ref="P10:P12"/>
    <mergeCell ref="Q10:Q12"/>
    <mergeCell ref="P15:U19"/>
    <mergeCell ref="W15:AB19"/>
    <mergeCell ref="AF15:AF19"/>
    <mergeCell ref="AG15:AG19"/>
    <mergeCell ref="AH15:AH19"/>
    <mergeCell ref="I15:I19"/>
    <mergeCell ref="J15:J19"/>
    <mergeCell ref="S9:V9"/>
    <mergeCell ref="S10:S12"/>
    <mergeCell ref="D28:D38"/>
    <mergeCell ref="E28:E32"/>
    <mergeCell ref="F28:F32"/>
    <mergeCell ref="G28:G32"/>
    <mergeCell ref="H28:H32"/>
    <mergeCell ref="E33:K33"/>
    <mergeCell ref="E34:E38"/>
    <mergeCell ref="F34:F38"/>
    <mergeCell ref="G34:G38"/>
    <mergeCell ref="H34:H38"/>
    <mergeCell ref="I34:I38"/>
    <mergeCell ref="J34:J38"/>
    <mergeCell ref="I28:I32"/>
    <mergeCell ref="J28:J32"/>
    <mergeCell ref="K28:K32"/>
    <mergeCell ref="K37:K38"/>
    <mergeCell ref="AG54:AG58"/>
    <mergeCell ref="AI41:AI45"/>
    <mergeCell ref="AJ41:AJ45"/>
    <mergeCell ref="AK41:AK45"/>
    <mergeCell ref="E46:K46"/>
    <mergeCell ref="E47:E51"/>
    <mergeCell ref="F47:F51"/>
    <mergeCell ref="G47:G51"/>
    <mergeCell ref="H47:H51"/>
    <mergeCell ref="I47:I51"/>
    <mergeCell ref="J47:J51"/>
    <mergeCell ref="P41:U45"/>
    <mergeCell ref="W41:AB45"/>
    <mergeCell ref="AC41:AE45"/>
    <mergeCell ref="AF41:AF45"/>
    <mergeCell ref="AG41:AG45"/>
    <mergeCell ref="AH41:AH45"/>
    <mergeCell ref="I41:I45"/>
    <mergeCell ref="AH54:AH58"/>
    <mergeCell ref="W54:AB58"/>
    <mergeCell ref="AC54:AE58"/>
    <mergeCell ref="AF54:AF58"/>
    <mergeCell ref="L54:L58"/>
    <mergeCell ref="M54:M58"/>
    <mergeCell ref="I72:V73"/>
    <mergeCell ref="D41:D51"/>
    <mergeCell ref="E41:E45"/>
    <mergeCell ref="F41:F45"/>
    <mergeCell ref="G41:G45"/>
    <mergeCell ref="H41:H45"/>
    <mergeCell ref="I66:V67"/>
    <mergeCell ref="I70:V71"/>
    <mergeCell ref="N54:N58"/>
    <mergeCell ref="J60:J64"/>
    <mergeCell ref="P54:U58"/>
    <mergeCell ref="D70:H71"/>
    <mergeCell ref="D72:H73"/>
    <mergeCell ref="K63:K64"/>
    <mergeCell ref="D66:H67"/>
    <mergeCell ref="D68:H69"/>
    <mergeCell ref="I68:V69"/>
    <mergeCell ref="K41:K45"/>
    <mergeCell ref="L41:L45"/>
    <mergeCell ref="M41:M45"/>
    <mergeCell ref="D54:D64"/>
    <mergeCell ref="E54:E58"/>
    <mergeCell ref="E53:N53"/>
    <mergeCell ref="J41:J45"/>
    <mergeCell ref="F54:F58"/>
    <mergeCell ref="G54:G58"/>
    <mergeCell ref="H54:H58"/>
    <mergeCell ref="E59:K59"/>
    <mergeCell ref="E60:E64"/>
    <mergeCell ref="F60:F64"/>
    <mergeCell ref="G60:G64"/>
    <mergeCell ref="I54:I58"/>
    <mergeCell ref="J54:J58"/>
    <mergeCell ref="K54:K58"/>
    <mergeCell ref="H60:H64"/>
    <mergeCell ref="I60:I64"/>
    <mergeCell ref="AB70:AG71"/>
    <mergeCell ref="AB72:AG73"/>
    <mergeCell ref="AH6:AH8"/>
    <mergeCell ref="AI6:AI8"/>
    <mergeCell ref="AJ6:AJ8"/>
    <mergeCell ref="AK6:AK8"/>
    <mergeCell ref="X70:AA71"/>
    <mergeCell ref="X72:AA73"/>
    <mergeCell ref="AJ66:AK66"/>
    <mergeCell ref="O53:AB53"/>
    <mergeCell ref="AC53:AK53"/>
    <mergeCell ref="AI54:AI58"/>
    <mergeCell ref="AJ54:AJ58"/>
    <mergeCell ref="AK54:AK58"/>
    <mergeCell ref="Y66:AB66"/>
    <mergeCell ref="V10:V12"/>
    <mergeCell ref="N9:R9"/>
    <mergeCell ref="O40:AB40"/>
    <mergeCell ref="E27:N27"/>
    <mergeCell ref="AC27:AK27"/>
    <mergeCell ref="P28:U32"/>
    <mergeCell ref="W28:AB32"/>
    <mergeCell ref="AC28:AE32"/>
    <mergeCell ref="AF28:AF32"/>
  </mergeCells>
  <phoneticPr fontId="1"/>
  <pageMargins left="0.19685039370078741" right="0.19685039370078741" top="0.39370078740157483" bottom="0.39370078740157483" header="0.31496062992125984" footer="0"/>
  <pageSetup paperSize="9" scale="74" orientation="landscape" r:id="rId1"/>
  <headerFooter>
    <oddFooter>&amp;L&amp;"ＭＳ 明朝,標準"&amp;8報道基金_03k（202508改訂）</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1:AX74"/>
  <sheetViews>
    <sheetView showGridLines="0" zoomScaleNormal="100" zoomScaleSheetLayoutView="70" workbookViewId="0"/>
  </sheetViews>
  <sheetFormatPr defaultColWidth="5.125" defaultRowHeight="11.25" customHeight="1" x14ac:dyDescent="0.15"/>
  <cols>
    <col min="1" max="3" width="3.625" style="6" customWidth="1"/>
    <col min="4" max="16384" width="5.125" style="6"/>
  </cols>
  <sheetData>
    <row r="1" spans="4:38" s="30" customFormat="1" ht="5.0999999999999996" customHeight="1" x14ac:dyDescent="0.15"/>
    <row r="2" spans="4:38" s="30" customFormat="1" ht="11.25" customHeight="1" x14ac:dyDescent="0.15">
      <c r="R2" s="216" t="s">
        <v>30</v>
      </c>
      <c r="S2" s="216"/>
      <c r="T2" s="216"/>
      <c r="U2" s="216"/>
      <c r="V2" s="216"/>
      <c r="W2" s="216"/>
      <c r="X2" s="216"/>
      <c r="Y2" s="216"/>
      <c r="Z2" s="216"/>
    </row>
    <row r="3" spans="4:38" s="30" customFormat="1" ht="11.25" customHeight="1" x14ac:dyDescent="0.2">
      <c r="D3" s="31"/>
      <c r="E3" s="31"/>
      <c r="F3" s="31"/>
      <c r="P3" s="32"/>
      <c r="Q3" s="33" t="s">
        <v>12</v>
      </c>
      <c r="R3" s="216"/>
      <c r="S3" s="216"/>
      <c r="T3" s="216"/>
      <c r="U3" s="216"/>
      <c r="V3" s="216"/>
      <c r="W3" s="216"/>
      <c r="X3" s="216"/>
      <c r="Y3" s="216"/>
      <c r="Z3" s="216"/>
    </row>
    <row r="4" spans="4:38" s="30" customFormat="1" ht="11.25" customHeight="1" thickBot="1" x14ac:dyDescent="0.2">
      <c r="D4" s="31"/>
      <c r="E4" s="31"/>
      <c r="F4" s="31"/>
      <c r="R4" s="34"/>
      <c r="S4" s="34"/>
      <c r="T4" s="34"/>
      <c r="U4" s="34"/>
      <c r="V4" s="34"/>
      <c r="W4" s="34"/>
      <c r="X4" s="34"/>
      <c r="Y4" s="34"/>
      <c r="Z4" s="34"/>
    </row>
    <row r="5" spans="4:38" s="30" customFormat="1" ht="12.75" customHeight="1" x14ac:dyDescent="0.15">
      <c r="S5" s="34"/>
      <c r="T5" s="34"/>
      <c r="U5" s="34"/>
      <c r="V5" s="34"/>
      <c r="W5" s="34"/>
      <c r="X5" s="34"/>
      <c r="Y5" s="34"/>
      <c r="Z5" s="34"/>
      <c r="AA5" s="34"/>
      <c r="AH5" s="217" t="s">
        <v>13</v>
      </c>
      <c r="AI5" s="214"/>
      <c r="AJ5" s="214"/>
      <c r="AK5" s="215"/>
    </row>
    <row r="6" spans="4:38" s="30" customFormat="1" ht="12.75" customHeight="1" x14ac:dyDescent="0.15">
      <c r="Q6" s="35"/>
      <c r="AC6" s="36"/>
      <c r="AD6" s="36"/>
      <c r="AE6" s="36"/>
      <c r="AH6" s="143"/>
      <c r="AI6" s="146"/>
      <c r="AJ6" s="146"/>
      <c r="AK6" s="149"/>
    </row>
    <row r="7" spans="4:38" s="30" customFormat="1" ht="12.75" customHeight="1" x14ac:dyDescent="0.15">
      <c r="Q7" s="35"/>
      <c r="AC7" s="36"/>
      <c r="AD7" s="36"/>
      <c r="AE7" s="36"/>
      <c r="AH7" s="144"/>
      <c r="AI7" s="147"/>
      <c r="AJ7" s="147"/>
      <c r="AK7" s="150"/>
    </row>
    <row r="8" spans="4:38" s="30" customFormat="1" ht="12.75" customHeight="1" thickBot="1" x14ac:dyDescent="0.25">
      <c r="Y8" s="32"/>
      <c r="Z8" s="32"/>
      <c r="AA8" s="32"/>
      <c r="AB8" s="32"/>
      <c r="AC8" s="32"/>
      <c r="AH8" s="145"/>
      <c r="AI8" s="148"/>
      <c r="AJ8" s="148"/>
      <c r="AK8" s="151"/>
    </row>
    <row r="9" spans="4:38" s="30" customFormat="1" ht="12.75" customHeight="1" x14ac:dyDescent="0.15">
      <c r="D9" s="162" t="s">
        <v>54</v>
      </c>
      <c r="E9" s="163"/>
      <c r="F9" s="164"/>
      <c r="G9" s="162" t="s">
        <v>55</v>
      </c>
      <c r="H9" s="163"/>
      <c r="I9" s="164"/>
      <c r="J9" s="162" t="s">
        <v>14</v>
      </c>
      <c r="K9" s="163"/>
      <c r="L9" s="163"/>
      <c r="M9" s="164"/>
      <c r="N9" s="162" t="s">
        <v>15</v>
      </c>
      <c r="O9" s="163"/>
      <c r="P9" s="163"/>
      <c r="Q9" s="163"/>
      <c r="R9" s="164"/>
      <c r="S9" s="217" t="s">
        <v>53</v>
      </c>
      <c r="T9" s="214"/>
      <c r="U9" s="214"/>
      <c r="V9" s="215"/>
    </row>
    <row r="10" spans="4:38" s="30" customFormat="1" ht="12.75" customHeight="1" x14ac:dyDescent="0.15">
      <c r="D10" s="218">
        <v>8</v>
      </c>
      <c r="E10" s="219"/>
      <c r="F10" s="220"/>
      <c r="G10" s="143">
        <v>0</v>
      </c>
      <c r="H10" s="146">
        <v>2</v>
      </c>
      <c r="I10" s="146">
        <v>0</v>
      </c>
      <c r="J10" s="143">
        <v>0</v>
      </c>
      <c r="K10" s="146">
        <v>0</v>
      </c>
      <c r="L10" s="146">
        <v>8</v>
      </c>
      <c r="M10" s="149">
        <v>8</v>
      </c>
      <c r="N10" s="143" t="str">
        <f>IF(入力!E2="","",LEFT(RIGHT(CONCATENATE("      ",入力!E2),5),1))</f>
        <v/>
      </c>
      <c r="O10" s="146" t="str">
        <f>IF(入力!E2="","",MID(RIGHT(CONCATENATE("      ",入力!E2),5),2,1))</f>
        <v/>
      </c>
      <c r="P10" s="146" t="str">
        <f>IF(入力!E2="","",MID(RIGHT(CONCATENATE("      ",入力!E2),5),3,1))</f>
        <v/>
      </c>
      <c r="Q10" s="146" t="str">
        <f>IF(入力!E2="","",MID(RIGHT(CONCATENATE("      ",入力!E2),5),4,1))</f>
        <v/>
      </c>
      <c r="R10" s="149" t="str">
        <f>IF(入力!E2="","",RIGHT(RIGHT(CONCATENATE("      ",入力!E2),5),1))</f>
        <v/>
      </c>
      <c r="S10" s="143" t="s">
        <v>61</v>
      </c>
      <c r="T10" s="146">
        <v>1</v>
      </c>
      <c r="U10" s="146">
        <v>1</v>
      </c>
      <c r="V10" s="149">
        <v>1</v>
      </c>
      <c r="W10" s="37"/>
      <c r="X10" s="37"/>
      <c r="Y10" s="38"/>
      <c r="AF10" s="43"/>
      <c r="AG10" s="43"/>
      <c r="AH10" s="43"/>
      <c r="AI10" s="43"/>
    </row>
    <row r="11" spans="4:38" s="30" customFormat="1" ht="12.75" customHeight="1" x14ac:dyDescent="0.15">
      <c r="D11" s="221"/>
      <c r="E11" s="222"/>
      <c r="F11" s="223"/>
      <c r="G11" s="144"/>
      <c r="H11" s="147"/>
      <c r="I11" s="147"/>
      <c r="J11" s="144"/>
      <c r="K11" s="147"/>
      <c r="L11" s="147"/>
      <c r="M11" s="150"/>
      <c r="N11" s="144"/>
      <c r="O11" s="147"/>
      <c r="P11" s="147"/>
      <c r="Q11" s="147"/>
      <c r="R11" s="150"/>
      <c r="S11" s="144"/>
      <c r="T11" s="147"/>
      <c r="U11" s="147"/>
      <c r="V11" s="150"/>
      <c r="W11" s="37"/>
      <c r="X11" s="37"/>
      <c r="Y11" s="38"/>
      <c r="AG11" s="43"/>
      <c r="AH11" s="43"/>
      <c r="AI11" s="43"/>
      <c r="AJ11" s="43"/>
    </row>
    <row r="12" spans="4:38" s="30" customFormat="1" ht="12.75" customHeight="1" thickBot="1" x14ac:dyDescent="0.2">
      <c r="D12" s="224"/>
      <c r="E12" s="225"/>
      <c r="F12" s="226"/>
      <c r="G12" s="145"/>
      <c r="H12" s="148"/>
      <c r="I12" s="148"/>
      <c r="J12" s="145"/>
      <c r="K12" s="148"/>
      <c r="L12" s="148"/>
      <c r="M12" s="151"/>
      <c r="N12" s="145"/>
      <c r="O12" s="148"/>
      <c r="P12" s="148"/>
      <c r="Q12" s="148"/>
      <c r="R12" s="151"/>
      <c r="S12" s="145"/>
      <c r="T12" s="148"/>
      <c r="U12" s="148"/>
      <c r="V12" s="151"/>
      <c r="W12" s="39"/>
      <c r="X12" s="39"/>
      <c r="Y12" s="39"/>
      <c r="AG12" s="43"/>
      <c r="AH12" s="43"/>
      <c r="AI12" s="43"/>
      <c r="AJ12" s="43"/>
    </row>
    <row r="13" spans="4:38" ht="11.25" customHeight="1" thickBot="1" x14ac:dyDescent="0.2">
      <c r="D13" s="8"/>
      <c r="E13" s="9"/>
      <c r="F13" s="9"/>
      <c r="G13" s="10"/>
      <c r="H13" s="3"/>
      <c r="I13" s="3"/>
      <c r="J13" s="3"/>
      <c r="K13" s="3"/>
      <c r="L13" s="3"/>
      <c r="M13" s="3"/>
      <c r="N13" s="3"/>
      <c r="O13" s="3"/>
      <c r="P13" s="3"/>
      <c r="Q13" s="3"/>
      <c r="R13" s="3"/>
      <c r="S13" s="3"/>
      <c r="T13" s="3"/>
      <c r="U13" s="2"/>
      <c r="V13" s="3"/>
      <c r="W13" s="3"/>
      <c r="X13" s="3"/>
      <c r="Y13" s="3"/>
      <c r="Z13" s="3"/>
      <c r="AA13" s="3"/>
      <c r="AB13" s="1"/>
      <c r="AC13" s="1"/>
      <c r="AD13" s="1"/>
      <c r="AI13" s="7"/>
      <c r="AJ13" s="7"/>
      <c r="AK13" s="7"/>
      <c r="AL13" s="7"/>
    </row>
    <row r="14" spans="4:38" ht="12.75" customHeight="1" x14ac:dyDescent="0.15">
      <c r="D14" s="11" t="s">
        <v>16</v>
      </c>
      <c r="E14" s="279" t="s">
        <v>17</v>
      </c>
      <c r="F14" s="280"/>
      <c r="G14" s="280"/>
      <c r="H14" s="280"/>
      <c r="I14" s="280"/>
      <c r="J14" s="280"/>
      <c r="K14" s="280"/>
      <c r="L14" s="280"/>
      <c r="M14" s="280"/>
      <c r="N14" s="281"/>
      <c r="O14" s="282" t="s">
        <v>18</v>
      </c>
      <c r="P14" s="236"/>
      <c r="Q14" s="236"/>
      <c r="R14" s="236"/>
      <c r="S14" s="236"/>
      <c r="T14" s="236"/>
      <c r="U14" s="236"/>
      <c r="V14" s="236"/>
      <c r="W14" s="236"/>
      <c r="X14" s="236"/>
      <c r="Y14" s="236"/>
      <c r="Z14" s="236"/>
      <c r="AA14" s="236"/>
      <c r="AB14" s="237"/>
      <c r="AC14" s="283" t="s">
        <v>31</v>
      </c>
      <c r="AD14" s="284"/>
      <c r="AE14" s="284"/>
      <c r="AF14" s="284"/>
      <c r="AG14" s="284"/>
      <c r="AH14" s="284"/>
      <c r="AI14" s="284"/>
      <c r="AJ14" s="284"/>
      <c r="AK14" s="285"/>
    </row>
    <row r="15" spans="4:38" ht="9.9499999999999993" customHeight="1" x14ac:dyDescent="0.15">
      <c r="D15" s="276">
        <v>5</v>
      </c>
      <c r="E15" s="238" t="str">
        <f>IF(入力!E19="","",LEFT(RIGHT(CONCATENATE("          ",入力!E19),10),1))</f>
        <v/>
      </c>
      <c r="F15" s="241" t="str">
        <f>IF(入力!E19="","",MID(RIGHT(CONCATENATE("          ",入力!E19),10),2,1))</f>
        <v/>
      </c>
      <c r="G15" s="241" t="str">
        <f>IF(入力!E19="","",MID(RIGHT(CONCATENATE("          ",入力!E19),10),3,1))</f>
        <v/>
      </c>
      <c r="H15" s="241" t="str">
        <f>IF(入力!E19="","",MID(RIGHT(CONCATENATE("          ",入力!E19),10),4,1))</f>
        <v/>
      </c>
      <c r="I15" s="241" t="str">
        <f>IF(入力!E19="","",MID(RIGHT(CONCATENATE("          ",入力!E19),10),5,1))</f>
        <v/>
      </c>
      <c r="J15" s="241" t="str">
        <f>IF(入力!E19="","",MID(RIGHT(CONCATENATE("          ",入力!E19),10),6,1))</f>
        <v/>
      </c>
      <c r="K15" s="241" t="str">
        <f>IF(入力!E19="","",MID(RIGHT(CONCATENATE("          ",入力!E19),10),7,1))</f>
        <v/>
      </c>
      <c r="L15" s="241" t="str">
        <f>IF(入力!E19="","",MID(RIGHT(CONCATENATE("          ",入力!E19),10),8,1))</f>
        <v/>
      </c>
      <c r="M15" s="241" t="str">
        <f>IF(入力!E19="","",MID(RIGHT(CONCATENATE("          ",入力!E19),10),9,1))</f>
        <v/>
      </c>
      <c r="N15" s="264" t="str">
        <f>IF(入力!E19="","",RIGHT(RIGHT(CONCATENATE("          ",入力!E19),10),1))</f>
        <v/>
      </c>
      <c r="O15" s="12" t="s">
        <v>19</v>
      </c>
      <c r="P15" s="267" t="str">
        <f>IF(入力!F19="","",入力!F19)</f>
        <v/>
      </c>
      <c r="Q15" s="267"/>
      <c r="R15" s="267"/>
      <c r="S15" s="267"/>
      <c r="T15" s="267"/>
      <c r="U15" s="268"/>
      <c r="V15" s="13" t="s">
        <v>20</v>
      </c>
      <c r="W15" s="267" t="str">
        <f>IF(入力!G19="","",入力!G19)</f>
        <v/>
      </c>
      <c r="X15" s="267"/>
      <c r="Y15" s="267"/>
      <c r="Z15" s="267"/>
      <c r="AA15" s="267"/>
      <c r="AB15" s="273"/>
      <c r="AC15" s="184" t="str">
        <f>IF(入力!H19="","",IF((VALUE(TEXT(入力!H19,"yyyymmdd"))-20190501)&gt;=0,"令和",IF((VALUE(TEXT(入力!H19,"yyyymmdd"))-19890108)&gt;=0,"平成","昭和")))</f>
        <v/>
      </c>
      <c r="AD15" s="185" t="str">
        <f t="shared" ref="AC15:AE19" si="0">IF($B15="","",IF((VALUE(TEXT($B15,"yyyymmdd"))-20190501)&gt;=0,"9 ： 令和",IF((VALUE(TEXT($B15,"yyyymmdd"))-19890108)&gt;=0,"7 ： 平成","5 ： 昭和")))</f>
        <v/>
      </c>
      <c r="AE15" s="186" t="str">
        <f t="shared" si="0"/>
        <v/>
      </c>
      <c r="AF15" s="252" t="str">
        <f>IF(入力!H19="","",IF((VALUE(TEXT(入力!H19,"yyyymmdd"))-20181001)&lt;0,"×",IF((VALUE(TEXT(入力!H19,"yyyymmdd")))&lt;20190501,LEFT(TEXT(入力!H19,"yyyymmdd")-19880000,1),IF((TEXT(入力!H19,"yyyymmdd")-20180000)&lt;100000,0,LEFT(TEXT(入力!H19,"yyyymmdd")-20180000,1)))))</f>
        <v/>
      </c>
      <c r="AG15" s="255" t="str">
        <f>IF(入力!H19="","",IF((VALUE(TEXT(入力!H19,"yyyymmdd"))-20181001)&lt;0,"×",IF((VALUE(TEXT(入力!H19,"yyyymmdd")))&lt;20190501,MID(TEXT(入力!H19,"yyyymmdd")-19880000,2,1),IF((TEXT(入力!H19,"yyyymmdd")-20180000)&lt;100000,LEFT(TEXT(入力!H19,"yyyymmdd")-20180000,1),MID(TEXT(入力!H19,"yyyymmdd")-20180000,2,1)))))</f>
        <v/>
      </c>
      <c r="AH15" s="258" t="str">
        <f>IF(入力!H19="","",IF((VALUE(TEXT(入力!H19,"yyyymmdd"))-20181001)&lt;0,"×",IF((VALUE(TEXT(入力!H19,"yyyymmdd")))&lt;20190501,MID(TEXT(入力!H19,"yyyymmdd")-19880000,3,1),IF((TEXT(入力!H19,"yyyymmdd")-20180000)&lt;100000,MID(TEXT(入力!H19,"yyyymmdd")-20180000,2,1),MID(TEXT(入力!H19,"yyyymmdd")-20180000,3,1)))))</f>
        <v/>
      </c>
      <c r="AI15" s="261" t="str">
        <f>IF(入力!H19="","",IF((VALUE(TEXT(入力!H19,"yyyymmdd"))-20181001)&lt;0,"×",IF((VALUE(TEXT(入力!H19,"yyyymmdd")))&lt;20190501,MID(TEXT(入力!H19,"yyyymmdd")-19880000,4,1),IF((TEXT(入力!H19,"yyyymmdd")-20180000)&lt;100000,MID(TEXT(入力!H19,"yyyymmdd")-20180000,3,1),MID(TEXT(入力!H19,"yyyymmdd")-20180000,4,1)))))</f>
        <v/>
      </c>
      <c r="AJ15" s="258" t="str">
        <f>IF(入力!H19="","",IF((VALUE(TEXT(入力!H19,"yyyymmdd"))-20181001)&lt;0,"×",IF((VALUE(TEXT(入力!H19,"yyyymmdd")))&lt;20190501,MID(TEXT(入力!H19,"yyyymmdd")-19880000,5,1),IF((TEXT(入力!H19,"yyyymmdd")-20180000)&lt;100000,MID(TEXT(入力!H19,"yyyymmdd")-20180000,4,1),MID(TEXT(入力!H19,"yyyymmdd")-20180000,5,1)))))</f>
        <v/>
      </c>
      <c r="AK15" s="233" t="str">
        <f>IF(入力!H19="","",IF((VALUE(TEXT(入力!H19,"yyyymmdd"))-20181001)&lt;0,"×",IF((VALUE(TEXT(入力!H19,"yyyymmdd")))&lt;20190501,RIGHT(TEXT(入力!H19,"yyyymmdd")-19880000,1),RIGHT(TEXT(入力!H19,"yyyymmdd")-20180000,1))))</f>
        <v/>
      </c>
    </row>
    <row r="16" spans="4:38" ht="9.9499999999999993" customHeight="1" x14ac:dyDescent="0.15">
      <c r="D16" s="277"/>
      <c r="E16" s="239"/>
      <c r="F16" s="242"/>
      <c r="G16" s="242"/>
      <c r="H16" s="242"/>
      <c r="I16" s="242"/>
      <c r="J16" s="242"/>
      <c r="K16" s="242"/>
      <c r="L16" s="242"/>
      <c r="M16" s="242"/>
      <c r="N16" s="265"/>
      <c r="O16" s="14"/>
      <c r="P16" s="269"/>
      <c r="Q16" s="269"/>
      <c r="R16" s="269"/>
      <c r="S16" s="269"/>
      <c r="T16" s="269"/>
      <c r="U16" s="270"/>
      <c r="V16" s="15"/>
      <c r="W16" s="269"/>
      <c r="X16" s="269"/>
      <c r="Y16" s="269"/>
      <c r="Z16" s="269"/>
      <c r="AA16" s="269"/>
      <c r="AB16" s="274"/>
      <c r="AC16" s="187" t="str">
        <f t="shared" si="0"/>
        <v/>
      </c>
      <c r="AD16" s="188" t="str">
        <f t="shared" si="0"/>
        <v/>
      </c>
      <c r="AE16" s="189" t="str">
        <f t="shared" si="0"/>
        <v/>
      </c>
      <c r="AF16" s="253" t="str">
        <f>IF($B16="","",IF((VALUE(TEXT($B16,"yyyymmdd"))-20181001)&lt;0,"×",IF((TEXT($B16,"yyyymmdd")-20180000)&lt;100000,0,LEFT(TEXT($B16,"yyyymmdd")-20180000,1))))</f>
        <v/>
      </c>
      <c r="AG16" s="256" t="str">
        <f>IF($B16="","",IF((VALUE(TEXT($B16,"yyyymmdd"))-20181001)&lt;0,"×",IF((TEXT($B16,"yyyymmdd")-20180000)&lt;100000,LEFT(TEXT($B16,"yyyymmdd")-20180000,1),MID(TEXT($B16,"yyyymmdd")-20180000,2,1))))</f>
        <v/>
      </c>
      <c r="AH16" s="259" t="str">
        <f>IF($B16="","",IF((VALUE(TEXT($B16,"yyyymmdd"))-20181001)&lt;0,"×",IF((TEXT($B16,"yyyymmdd")-20180000)&lt;100000,MID(TEXT($B16,"yyyymmdd")-20180000,2,1),MID(TEXT($B16,"yyyymmdd")-20180000,3,1))))</f>
        <v/>
      </c>
      <c r="AI16" s="262" t="str">
        <f>IF($B16="","",IF((VALUE(TEXT($B16,"yyyymmdd"))-20181001)&lt;0,"×",IF((TEXT($B16,"yyyymmdd")-20180000)&lt;100000,MID(TEXT($B16,"yyyymmdd")-20180000,3,1),MID(TEXT($B16,"yyyymmdd")-20180000,4,1))))</f>
        <v/>
      </c>
      <c r="AJ16" s="259" t="str">
        <f>IF($B16="","",IF((VALUE(TEXT($B16,"yyyymmdd"))-20181001)&lt;0,"×",IF((TEXT($B16,"yyyymmdd")-20180000)&lt;100000,MID(TEXT($B16,"yyyymmdd")-20180000,4,1),MID(TEXT($B16,"yyyymmdd")-20180000,5,1))))</f>
        <v/>
      </c>
      <c r="AK16" s="234" t="str">
        <f>IF($B16="","",IF((VALUE(TEXT($B16,"yyyymmdd"))-20181001)&lt;0,"×",RIGHT(TEXT($B16,"yyyymmdd")-20180000,1)))</f>
        <v/>
      </c>
    </row>
    <row r="17" spans="4:40" ht="9.9499999999999993" customHeight="1" x14ac:dyDescent="0.15">
      <c r="D17" s="277"/>
      <c r="E17" s="239"/>
      <c r="F17" s="242"/>
      <c r="G17" s="242"/>
      <c r="H17" s="242"/>
      <c r="I17" s="242"/>
      <c r="J17" s="242"/>
      <c r="K17" s="242"/>
      <c r="L17" s="242"/>
      <c r="M17" s="242"/>
      <c r="N17" s="265"/>
      <c r="O17" s="14"/>
      <c r="P17" s="269"/>
      <c r="Q17" s="269"/>
      <c r="R17" s="269"/>
      <c r="S17" s="269"/>
      <c r="T17" s="269"/>
      <c r="U17" s="270"/>
      <c r="V17" s="15"/>
      <c r="W17" s="269"/>
      <c r="X17" s="269"/>
      <c r="Y17" s="269"/>
      <c r="Z17" s="269"/>
      <c r="AA17" s="269"/>
      <c r="AB17" s="274"/>
      <c r="AC17" s="187" t="str">
        <f t="shared" si="0"/>
        <v/>
      </c>
      <c r="AD17" s="188" t="str">
        <f t="shared" si="0"/>
        <v/>
      </c>
      <c r="AE17" s="189" t="str">
        <f t="shared" si="0"/>
        <v/>
      </c>
      <c r="AF17" s="253" t="str">
        <f>IF($B17="","",IF((VALUE(TEXT($B17,"yyyymmdd"))-20181001)&lt;0,"×",IF((TEXT($B17,"yyyymmdd")-20180000)&lt;100000,0,LEFT(TEXT($B17,"yyyymmdd")-20180000,1))))</f>
        <v/>
      </c>
      <c r="AG17" s="256" t="str">
        <f>IF($B17="","",IF((VALUE(TEXT($B17,"yyyymmdd"))-20181001)&lt;0,"×",IF((TEXT($B17,"yyyymmdd")-20180000)&lt;100000,LEFT(TEXT($B17,"yyyymmdd")-20180000,1),MID(TEXT($B17,"yyyymmdd")-20180000,2,1))))</f>
        <v/>
      </c>
      <c r="AH17" s="259" t="str">
        <f>IF($B17="","",IF((VALUE(TEXT($B17,"yyyymmdd"))-20181001)&lt;0,"×",IF((TEXT($B17,"yyyymmdd")-20180000)&lt;100000,MID(TEXT($B17,"yyyymmdd")-20180000,2,1),MID(TEXT($B17,"yyyymmdd")-20180000,3,1))))</f>
        <v/>
      </c>
      <c r="AI17" s="262" t="str">
        <f>IF($B17="","",IF((VALUE(TEXT($B17,"yyyymmdd"))-20181001)&lt;0,"×",IF((TEXT($B17,"yyyymmdd")-20180000)&lt;100000,MID(TEXT($B17,"yyyymmdd")-20180000,3,1),MID(TEXT($B17,"yyyymmdd")-20180000,4,1))))</f>
        <v/>
      </c>
      <c r="AJ17" s="259" t="str">
        <f>IF($B17="","",IF((VALUE(TEXT($B17,"yyyymmdd"))-20181001)&lt;0,"×",IF((TEXT($B17,"yyyymmdd")-20180000)&lt;100000,MID(TEXT($B17,"yyyymmdd")-20180000,4,1),MID(TEXT($B17,"yyyymmdd")-20180000,5,1))))</f>
        <v/>
      </c>
      <c r="AK17" s="234" t="str">
        <f>IF($B17="","",IF((VALUE(TEXT($B17,"yyyymmdd"))-20181001)&lt;0,"×",RIGHT(TEXT($B17,"yyyymmdd")-20180000,1)))</f>
        <v/>
      </c>
    </row>
    <row r="18" spans="4:40" ht="9.9499999999999993" customHeight="1" x14ac:dyDescent="0.15">
      <c r="D18" s="277"/>
      <c r="E18" s="239"/>
      <c r="F18" s="242"/>
      <c r="G18" s="242"/>
      <c r="H18" s="242"/>
      <c r="I18" s="242"/>
      <c r="J18" s="242"/>
      <c r="K18" s="242"/>
      <c r="L18" s="242"/>
      <c r="M18" s="242"/>
      <c r="N18" s="265"/>
      <c r="O18" s="14"/>
      <c r="P18" s="269"/>
      <c r="Q18" s="269"/>
      <c r="R18" s="269"/>
      <c r="S18" s="269"/>
      <c r="T18" s="269"/>
      <c r="U18" s="270"/>
      <c r="V18" s="15"/>
      <c r="W18" s="269"/>
      <c r="X18" s="269"/>
      <c r="Y18" s="269"/>
      <c r="Z18" s="269"/>
      <c r="AA18" s="269"/>
      <c r="AB18" s="274"/>
      <c r="AC18" s="187" t="str">
        <f t="shared" si="0"/>
        <v/>
      </c>
      <c r="AD18" s="188" t="str">
        <f t="shared" si="0"/>
        <v/>
      </c>
      <c r="AE18" s="189" t="str">
        <f t="shared" si="0"/>
        <v/>
      </c>
      <c r="AF18" s="253" t="str">
        <f>IF($B18="","",IF((VALUE(TEXT($B18,"yyyymmdd"))-20181001)&lt;0,"×",IF((TEXT($B18,"yyyymmdd")-20180000)&lt;100000,0,LEFT(TEXT($B18,"yyyymmdd")-20180000,1))))</f>
        <v/>
      </c>
      <c r="AG18" s="256" t="str">
        <f>IF($B18="","",IF((VALUE(TEXT($B18,"yyyymmdd"))-20181001)&lt;0,"×",IF((TEXT($B18,"yyyymmdd")-20180000)&lt;100000,LEFT(TEXT($B18,"yyyymmdd")-20180000,1),MID(TEXT($B18,"yyyymmdd")-20180000,2,1))))</f>
        <v/>
      </c>
      <c r="AH18" s="259" t="str">
        <f>IF($B18="","",IF((VALUE(TEXT($B18,"yyyymmdd"))-20181001)&lt;0,"×",IF((TEXT($B18,"yyyymmdd")-20180000)&lt;100000,MID(TEXT($B18,"yyyymmdd")-20180000,2,1),MID(TEXT($B18,"yyyymmdd")-20180000,3,1))))</f>
        <v/>
      </c>
      <c r="AI18" s="262" t="str">
        <f>IF($B18="","",IF((VALUE(TEXT($B18,"yyyymmdd"))-20181001)&lt;0,"×",IF((TEXT($B18,"yyyymmdd")-20180000)&lt;100000,MID(TEXT($B18,"yyyymmdd")-20180000,3,1),MID(TEXT($B18,"yyyymmdd")-20180000,4,1))))</f>
        <v/>
      </c>
      <c r="AJ18" s="259" t="str">
        <f>IF($B18="","",IF((VALUE(TEXT($B18,"yyyymmdd"))-20181001)&lt;0,"×",IF((TEXT($B18,"yyyymmdd")-20180000)&lt;100000,MID(TEXT($B18,"yyyymmdd")-20180000,4,1),MID(TEXT($B18,"yyyymmdd")-20180000,5,1))))</f>
        <v/>
      </c>
      <c r="AK18" s="234" t="str">
        <f>IF($B18="","",IF((VALUE(TEXT($B18,"yyyymmdd"))-20181001)&lt;0,"×",RIGHT(TEXT($B18,"yyyymmdd")-20180000,1)))</f>
        <v/>
      </c>
    </row>
    <row r="19" spans="4:40" ht="9.9499999999999993" customHeight="1" thickBot="1" x14ac:dyDescent="0.2">
      <c r="D19" s="277"/>
      <c r="E19" s="240"/>
      <c r="F19" s="243"/>
      <c r="G19" s="243"/>
      <c r="H19" s="243"/>
      <c r="I19" s="243"/>
      <c r="J19" s="243"/>
      <c r="K19" s="243"/>
      <c r="L19" s="243"/>
      <c r="M19" s="243"/>
      <c r="N19" s="266"/>
      <c r="O19" s="16"/>
      <c r="P19" s="271"/>
      <c r="Q19" s="271"/>
      <c r="R19" s="271"/>
      <c r="S19" s="271"/>
      <c r="T19" s="271"/>
      <c r="U19" s="272"/>
      <c r="V19" s="17"/>
      <c r="W19" s="271"/>
      <c r="X19" s="271"/>
      <c r="Y19" s="271"/>
      <c r="Z19" s="271"/>
      <c r="AA19" s="271"/>
      <c r="AB19" s="275"/>
      <c r="AC19" s="190" t="str">
        <f t="shared" si="0"/>
        <v/>
      </c>
      <c r="AD19" s="191" t="str">
        <f t="shared" si="0"/>
        <v/>
      </c>
      <c r="AE19" s="192" t="str">
        <f t="shared" si="0"/>
        <v/>
      </c>
      <c r="AF19" s="254" t="str">
        <f>IF($B19="","",IF((VALUE(TEXT($B19,"yyyymmdd"))-20181001)&lt;0,"×",IF((TEXT($B19,"yyyymmdd")-20180000)&lt;100000,0,LEFT(TEXT($B19,"yyyymmdd")-20180000,1))))</f>
        <v/>
      </c>
      <c r="AG19" s="257" t="str">
        <f>IF($B19="","",IF((VALUE(TEXT($B19,"yyyymmdd"))-20181001)&lt;0,"×",IF((TEXT($B19,"yyyymmdd")-20180000)&lt;100000,LEFT(TEXT($B19,"yyyymmdd")-20180000,1),MID(TEXT($B19,"yyyymmdd")-20180000,2,1))))</f>
        <v/>
      </c>
      <c r="AH19" s="260" t="str">
        <f>IF($B19="","",IF((VALUE(TEXT($B19,"yyyymmdd"))-20181001)&lt;0,"×",IF((TEXT($B19,"yyyymmdd")-20180000)&lt;100000,MID(TEXT($B19,"yyyymmdd")-20180000,2,1),MID(TEXT($B19,"yyyymmdd")-20180000,3,1))))</f>
        <v/>
      </c>
      <c r="AI19" s="263" t="str">
        <f>IF($B19="","",IF((VALUE(TEXT($B19,"yyyymmdd"))-20181001)&lt;0,"×",IF((TEXT($B19,"yyyymmdd")-20180000)&lt;100000,MID(TEXT($B19,"yyyymmdd")-20180000,3,1),MID(TEXT($B19,"yyyymmdd")-20180000,4,1))))</f>
        <v/>
      </c>
      <c r="AJ19" s="260" t="str">
        <f>IF($B19="","",IF((VALUE(TEXT($B19,"yyyymmdd"))-20181001)&lt;0,"×",IF((TEXT($B19,"yyyymmdd")-20180000)&lt;100000,MID(TEXT($B19,"yyyymmdd")-20180000,4,1),MID(TEXT($B19,"yyyymmdd")-20180000,5,1))))</f>
        <v/>
      </c>
      <c r="AK19" s="235" t="str">
        <f>IF($B19="","",IF((VALUE(TEXT($B19,"yyyymmdd"))-20181001)&lt;0,"×",RIGHT(TEXT($B19,"yyyymmdd")-20180000,1)))</f>
        <v/>
      </c>
    </row>
    <row r="20" spans="4:40" ht="12.75" customHeight="1" x14ac:dyDescent="0.15">
      <c r="D20" s="277"/>
      <c r="E20" s="236" t="s">
        <v>21</v>
      </c>
      <c r="F20" s="236"/>
      <c r="G20" s="236"/>
      <c r="H20" s="236"/>
      <c r="I20" s="236"/>
      <c r="J20" s="236"/>
      <c r="K20" s="237"/>
    </row>
    <row r="21" spans="4:40" ht="9.9499999999999993" customHeight="1" x14ac:dyDescent="0.15">
      <c r="D21" s="277"/>
      <c r="E21" s="238" t="str">
        <f>IF(入力!I19="","",LEFT(RIGHT(CONCATENATE(" ",入力!I19),3),1))</f>
        <v/>
      </c>
      <c r="F21" s="241" t="str">
        <f>IF(入力!I19="","",MID(RIGHT(CONCATENATE(" ",入力!I19),3),2,1))</f>
        <v/>
      </c>
      <c r="G21" s="244" t="str">
        <f>IF(入力!I19="","",RIGHT(RIGHT(CONCATENATE(" ",入力!I19),3),1))</f>
        <v/>
      </c>
      <c r="H21" s="247">
        <v>0</v>
      </c>
      <c r="I21" s="241">
        <v>0</v>
      </c>
      <c r="J21" s="286">
        <v>0</v>
      </c>
      <c r="K21" s="58"/>
    </row>
    <row r="22" spans="4:40" ht="9.9499999999999993" customHeight="1" x14ac:dyDescent="0.15">
      <c r="D22" s="277"/>
      <c r="E22" s="239"/>
      <c r="F22" s="242"/>
      <c r="G22" s="245"/>
      <c r="H22" s="248"/>
      <c r="I22" s="242"/>
      <c r="J22" s="287"/>
      <c r="K22" s="59"/>
    </row>
    <row r="23" spans="4:40" ht="9.9499999999999993" customHeight="1" x14ac:dyDescent="0.15">
      <c r="D23" s="277"/>
      <c r="E23" s="239"/>
      <c r="F23" s="242"/>
      <c r="G23" s="245"/>
      <c r="H23" s="248"/>
      <c r="I23" s="242"/>
      <c r="J23" s="287"/>
      <c r="K23" s="59"/>
    </row>
    <row r="24" spans="4:40" ht="9.9499999999999993" customHeight="1" x14ac:dyDescent="0.15">
      <c r="D24" s="277"/>
      <c r="E24" s="239"/>
      <c r="F24" s="242"/>
      <c r="G24" s="245"/>
      <c r="H24" s="248"/>
      <c r="I24" s="242"/>
      <c r="J24" s="287"/>
      <c r="K24" s="250" t="s">
        <v>22</v>
      </c>
    </row>
    <row r="25" spans="4:40" ht="9.9499999999999993" customHeight="1" thickBot="1" x14ac:dyDescent="0.2">
      <c r="D25" s="278"/>
      <c r="E25" s="240"/>
      <c r="F25" s="243"/>
      <c r="G25" s="246"/>
      <c r="H25" s="249"/>
      <c r="I25" s="243"/>
      <c r="J25" s="288"/>
      <c r="K25" s="251"/>
    </row>
    <row r="26" spans="4:40" ht="5.0999999999999996" customHeight="1" thickBot="1" x14ac:dyDescent="0.2">
      <c r="AM26" s="18"/>
      <c r="AN26" s="18"/>
    </row>
    <row r="27" spans="4:40" ht="12.75" customHeight="1" x14ac:dyDescent="0.15">
      <c r="D27" s="11" t="s">
        <v>16</v>
      </c>
      <c r="E27" s="279" t="s">
        <v>17</v>
      </c>
      <c r="F27" s="280"/>
      <c r="G27" s="280"/>
      <c r="H27" s="280"/>
      <c r="I27" s="280"/>
      <c r="J27" s="280"/>
      <c r="K27" s="280"/>
      <c r="L27" s="280"/>
      <c r="M27" s="280"/>
      <c r="N27" s="281"/>
      <c r="O27" s="282" t="s">
        <v>18</v>
      </c>
      <c r="P27" s="236"/>
      <c r="Q27" s="236"/>
      <c r="R27" s="236"/>
      <c r="S27" s="236"/>
      <c r="T27" s="236"/>
      <c r="U27" s="236"/>
      <c r="V27" s="236"/>
      <c r="W27" s="236"/>
      <c r="X27" s="236"/>
      <c r="Y27" s="236"/>
      <c r="Z27" s="236"/>
      <c r="AA27" s="236"/>
      <c r="AB27" s="237"/>
      <c r="AC27" s="283" t="s">
        <v>31</v>
      </c>
      <c r="AD27" s="284"/>
      <c r="AE27" s="284"/>
      <c r="AF27" s="284"/>
      <c r="AG27" s="284"/>
      <c r="AH27" s="284"/>
      <c r="AI27" s="284"/>
      <c r="AJ27" s="284"/>
      <c r="AK27" s="285"/>
    </row>
    <row r="28" spans="4:40" ht="9.9499999999999993" customHeight="1" x14ac:dyDescent="0.15">
      <c r="D28" s="276">
        <v>6</v>
      </c>
      <c r="E28" s="238" t="str">
        <f>IF(入力!E20="","",LEFT(RIGHT(CONCATENATE("          ",入力!E20),10),1))</f>
        <v/>
      </c>
      <c r="F28" s="241" t="str">
        <f>IF(入力!E20="","",MID(RIGHT(CONCATENATE("          ",入力!E20),10),2,1))</f>
        <v/>
      </c>
      <c r="G28" s="241" t="str">
        <f>IF(入力!E20="","",MID(RIGHT(CONCATENATE("          ",入力!E20),10),3,1))</f>
        <v/>
      </c>
      <c r="H28" s="241" t="str">
        <f>IF(入力!E20="","",MID(RIGHT(CONCATENATE("          ",入力!E20),10),4,1))</f>
        <v/>
      </c>
      <c r="I28" s="241" t="str">
        <f>IF(入力!E20="","",MID(RIGHT(CONCATENATE("          ",入力!E20),10),5,1))</f>
        <v/>
      </c>
      <c r="J28" s="241" t="str">
        <f>IF(入力!E20="","",MID(RIGHT(CONCATENATE("          ",入力!E20),10),6,1))</f>
        <v/>
      </c>
      <c r="K28" s="241" t="str">
        <f>IF(入力!E20="","",MID(RIGHT(CONCATENATE("          ",入力!E20),10),7,1))</f>
        <v/>
      </c>
      <c r="L28" s="241" t="str">
        <f>IF(入力!E20="","",MID(RIGHT(CONCATENATE("          ",入力!E20),10),8,1))</f>
        <v/>
      </c>
      <c r="M28" s="241" t="str">
        <f>IF(入力!E20="","",MID(RIGHT(CONCATENATE("          ",入力!E20),10),9,1))</f>
        <v/>
      </c>
      <c r="N28" s="264" t="str">
        <f>IF(入力!E20="","",RIGHT(RIGHT(CONCATENATE("          ",入力!E20),10),1))</f>
        <v/>
      </c>
      <c r="O28" s="12" t="s">
        <v>19</v>
      </c>
      <c r="P28" s="267" t="str">
        <f>IF(入力!F20="","",入力!F20)</f>
        <v/>
      </c>
      <c r="Q28" s="267"/>
      <c r="R28" s="267"/>
      <c r="S28" s="267"/>
      <c r="T28" s="267"/>
      <c r="U28" s="268"/>
      <c r="V28" s="13" t="s">
        <v>20</v>
      </c>
      <c r="W28" s="267" t="str">
        <f>IF(入力!G20="","",入力!G20)</f>
        <v/>
      </c>
      <c r="X28" s="267"/>
      <c r="Y28" s="267"/>
      <c r="Z28" s="267"/>
      <c r="AA28" s="267"/>
      <c r="AB28" s="273"/>
      <c r="AC28" s="184" t="str">
        <f>IF(入力!H20="","",IF((VALUE(TEXT(入力!H20,"yyyymmdd"))-20190501)&gt;=0,"令和",IF((VALUE(TEXT(入力!H20,"yyyymmdd"))-19890108)&gt;=0,"平成","昭和")))</f>
        <v/>
      </c>
      <c r="AD28" s="185" t="str">
        <f t="shared" ref="AC28:AE32" si="1">IF($B28="","",IF((VALUE(TEXT($B28,"yyyymmdd"))-20190501)&gt;=0,"9 ： 令和",IF((VALUE(TEXT($B28,"yyyymmdd"))-19890108)&gt;=0,"7 ： 平成","5 ： 昭和")))</f>
        <v/>
      </c>
      <c r="AE28" s="186" t="str">
        <f t="shared" si="1"/>
        <v/>
      </c>
      <c r="AF28" s="252" t="str">
        <f>IF(入力!H20="","",IF((VALUE(TEXT(入力!H20,"yyyymmdd"))-20181001)&lt;0,"×",IF((VALUE(TEXT(入力!H20,"yyyymmdd")))&lt;20190501,LEFT(TEXT(入力!H20,"yyyymmdd")-19880000,1),IF((TEXT(入力!H20,"yyyymmdd")-20180000)&lt;100000,0,LEFT(TEXT(入力!H20,"yyyymmdd")-20180000,1)))))</f>
        <v/>
      </c>
      <c r="AG28" s="255" t="str">
        <f>IF(入力!H20="","",IF((VALUE(TEXT(入力!H20,"yyyymmdd"))-20181001)&lt;0,"×",IF((VALUE(TEXT(入力!H20,"yyyymmdd")))&lt;20190501,MID(TEXT(入力!H20,"yyyymmdd")-19880000,2,1),IF((TEXT(入力!H20,"yyyymmdd")-20180000)&lt;100000,LEFT(TEXT(入力!H20,"yyyymmdd")-20180000,1),MID(TEXT(入力!H20,"yyyymmdd")-20180000,2,1)))))</f>
        <v/>
      </c>
      <c r="AH28" s="258" t="str">
        <f>IF(入力!H20="","",IF((VALUE(TEXT(入力!H20,"yyyymmdd"))-20181001)&lt;0,"×",IF((VALUE(TEXT(入力!H20,"yyyymmdd")))&lt;20190501,MID(TEXT(入力!H20,"yyyymmdd")-19880000,3,1),IF((TEXT(入力!H20,"yyyymmdd")-20180000)&lt;100000,MID(TEXT(入力!H20,"yyyymmdd")-20180000,2,1),MID(TEXT(入力!H20,"yyyymmdd")-20180000,3,1)))))</f>
        <v/>
      </c>
      <c r="AI28" s="261" t="str">
        <f>IF(入力!H20="","",IF((VALUE(TEXT(入力!H20,"yyyymmdd"))-20181001)&lt;0,"×",IF((VALUE(TEXT(入力!H20,"yyyymmdd")))&lt;20190501,MID(TEXT(入力!H20,"yyyymmdd")-19880000,4,1),IF((TEXT(入力!H20,"yyyymmdd")-20180000)&lt;100000,MID(TEXT(入力!H20,"yyyymmdd")-20180000,3,1),MID(TEXT(入力!H20,"yyyymmdd")-20180000,4,1)))))</f>
        <v/>
      </c>
      <c r="AJ28" s="258" t="str">
        <f>IF(入力!H20="","",IF((VALUE(TEXT(入力!H20,"yyyymmdd"))-20181001)&lt;0,"×",IF((VALUE(TEXT(入力!H20,"yyyymmdd")))&lt;20190501,MID(TEXT(入力!H20,"yyyymmdd")-19880000,5,1),IF((TEXT(入力!H20,"yyyymmdd")-20180000)&lt;100000,MID(TEXT(入力!H20,"yyyymmdd")-20180000,4,1),MID(TEXT(入力!H20,"yyyymmdd")-20180000,5,1)))))</f>
        <v/>
      </c>
      <c r="AK28" s="233" t="str">
        <f>IF(入力!H20="","",IF((VALUE(TEXT(入力!H20,"yyyymmdd"))-20181001)&lt;0,"×",IF((VALUE(TEXT(入力!H20,"yyyymmdd")))&lt;20190501,RIGHT(TEXT(入力!H20,"yyyymmdd")-19880000,1),RIGHT(TEXT(入力!H20,"yyyymmdd")-20180000,1))))</f>
        <v/>
      </c>
    </row>
    <row r="29" spans="4:40" ht="9.9499999999999993" customHeight="1" x14ac:dyDescent="0.15">
      <c r="D29" s="277"/>
      <c r="E29" s="239"/>
      <c r="F29" s="242"/>
      <c r="G29" s="242"/>
      <c r="H29" s="242"/>
      <c r="I29" s="242"/>
      <c r="J29" s="242"/>
      <c r="K29" s="242"/>
      <c r="L29" s="242"/>
      <c r="M29" s="242"/>
      <c r="N29" s="265"/>
      <c r="O29" s="14"/>
      <c r="P29" s="269"/>
      <c r="Q29" s="269"/>
      <c r="R29" s="269"/>
      <c r="S29" s="269"/>
      <c r="T29" s="269"/>
      <c r="U29" s="270"/>
      <c r="V29" s="15"/>
      <c r="W29" s="269"/>
      <c r="X29" s="269"/>
      <c r="Y29" s="269"/>
      <c r="Z29" s="269"/>
      <c r="AA29" s="269"/>
      <c r="AB29" s="274"/>
      <c r="AC29" s="187" t="str">
        <f t="shared" si="1"/>
        <v/>
      </c>
      <c r="AD29" s="188" t="str">
        <f t="shared" si="1"/>
        <v/>
      </c>
      <c r="AE29" s="189" t="str">
        <f t="shared" si="1"/>
        <v/>
      </c>
      <c r="AF29" s="253" t="str">
        <f>IF($B29="","",IF((VALUE(TEXT($B29,"yyyymmdd"))-20181001)&lt;0,"×",IF((TEXT($B29,"yyyymmdd")-20180000)&lt;100000,0,LEFT(TEXT($B29,"yyyymmdd")-20180000,1))))</f>
        <v/>
      </c>
      <c r="AG29" s="256" t="str">
        <f>IF($B29="","",IF((VALUE(TEXT($B29,"yyyymmdd"))-20181001)&lt;0,"×",IF((TEXT($B29,"yyyymmdd")-20180000)&lt;100000,LEFT(TEXT($B29,"yyyymmdd")-20180000,1),MID(TEXT($B29,"yyyymmdd")-20180000,2,1))))</f>
        <v/>
      </c>
      <c r="AH29" s="259" t="str">
        <f>IF($B29="","",IF((VALUE(TEXT($B29,"yyyymmdd"))-20181001)&lt;0,"×",IF((TEXT($B29,"yyyymmdd")-20180000)&lt;100000,MID(TEXT($B29,"yyyymmdd")-20180000,2,1),MID(TEXT($B29,"yyyymmdd")-20180000,3,1))))</f>
        <v/>
      </c>
      <c r="AI29" s="262" t="str">
        <f>IF($B29="","",IF((VALUE(TEXT($B29,"yyyymmdd"))-20181001)&lt;0,"×",IF((TEXT($B29,"yyyymmdd")-20180000)&lt;100000,MID(TEXT($B29,"yyyymmdd")-20180000,3,1),MID(TEXT($B29,"yyyymmdd")-20180000,4,1))))</f>
        <v/>
      </c>
      <c r="AJ29" s="259" t="str">
        <f>IF($B29="","",IF((VALUE(TEXT($B29,"yyyymmdd"))-20181001)&lt;0,"×",IF((TEXT($B29,"yyyymmdd")-20180000)&lt;100000,MID(TEXT($B29,"yyyymmdd")-20180000,4,1),MID(TEXT($B29,"yyyymmdd")-20180000,5,1))))</f>
        <v/>
      </c>
      <c r="AK29" s="234" t="str">
        <f>IF($B29="","",IF((VALUE(TEXT($B29,"yyyymmdd"))-20181001)&lt;0,"×",RIGHT(TEXT($B29,"yyyymmdd")-20180000,1)))</f>
        <v/>
      </c>
    </row>
    <row r="30" spans="4:40" ht="9.9499999999999993" customHeight="1" x14ac:dyDescent="0.15">
      <c r="D30" s="277"/>
      <c r="E30" s="239"/>
      <c r="F30" s="242"/>
      <c r="G30" s="242"/>
      <c r="H30" s="242"/>
      <c r="I30" s="242"/>
      <c r="J30" s="242"/>
      <c r="K30" s="242"/>
      <c r="L30" s="242"/>
      <c r="M30" s="242"/>
      <c r="N30" s="265"/>
      <c r="O30" s="14"/>
      <c r="P30" s="269"/>
      <c r="Q30" s="269"/>
      <c r="R30" s="269"/>
      <c r="S30" s="269"/>
      <c r="T30" s="269"/>
      <c r="U30" s="270"/>
      <c r="V30" s="15"/>
      <c r="W30" s="269"/>
      <c r="X30" s="269"/>
      <c r="Y30" s="269"/>
      <c r="Z30" s="269"/>
      <c r="AA30" s="269"/>
      <c r="AB30" s="274"/>
      <c r="AC30" s="187" t="str">
        <f t="shared" si="1"/>
        <v/>
      </c>
      <c r="AD30" s="188" t="str">
        <f t="shared" si="1"/>
        <v/>
      </c>
      <c r="AE30" s="189" t="str">
        <f t="shared" si="1"/>
        <v/>
      </c>
      <c r="AF30" s="253" t="str">
        <f>IF($B30="","",IF((VALUE(TEXT($B30,"yyyymmdd"))-20181001)&lt;0,"×",IF((TEXT($B30,"yyyymmdd")-20180000)&lt;100000,0,LEFT(TEXT($B30,"yyyymmdd")-20180000,1))))</f>
        <v/>
      </c>
      <c r="AG30" s="256" t="str">
        <f>IF($B30="","",IF((VALUE(TEXT($B30,"yyyymmdd"))-20181001)&lt;0,"×",IF((TEXT($B30,"yyyymmdd")-20180000)&lt;100000,LEFT(TEXT($B30,"yyyymmdd")-20180000,1),MID(TEXT($B30,"yyyymmdd")-20180000,2,1))))</f>
        <v/>
      </c>
      <c r="AH30" s="259" t="str">
        <f>IF($B30="","",IF((VALUE(TEXT($B30,"yyyymmdd"))-20181001)&lt;0,"×",IF((TEXT($B30,"yyyymmdd")-20180000)&lt;100000,MID(TEXT($B30,"yyyymmdd")-20180000,2,1),MID(TEXT($B30,"yyyymmdd")-20180000,3,1))))</f>
        <v/>
      </c>
      <c r="AI30" s="262" t="str">
        <f>IF($B30="","",IF((VALUE(TEXT($B30,"yyyymmdd"))-20181001)&lt;0,"×",IF((TEXT($B30,"yyyymmdd")-20180000)&lt;100000,MID(TEXT($B30,"yyyymmdd")-20180000,3,1),MID(TEXT($B30,"yyyymmdd")-20180000,4,1))))</f>
        <v/>
      </c>
      <c r="AJ30" s="259" t="str">
        <f>IF($B30="","",IF((VALUE(TEXT($B30,"yyyymmdd"))-20181001)&lt;0,"×",IF((TEXT($B30,"yyyymmdd")-20180000)&lt;100000,MID(TEXT($B30,"yyyymmdd")-20180000,4,1),MID(TEXT($B30,"yyyymmdd")-20180000,5,1))))</f>
        <v/>
      </c>
      <c r="AK30" s="234" t="str">
        <f>IF($B30="","",IF((VALUE(TEXT($B30,"yyyymmdd"))-20181001)&lt;0,"×",RIGHT(TEXT($B30,"yyyymmdd")-20180000,1)))</f>
        <v/>
      </c>
    </row>
    <row r="31" spans="4:40" ht="9.9499999999999993" customHeight="1" x14ac:dyDescent="0.15">
      <c r="D31" s="277"/>
      <c r="E31" s="239"/>
      <c r="F31" s="242"/>
      <c r="G31" s="242"/>
      <c r="H31" s="242"/>
      <c r="I31" s="242"/>
      <c r="J31" s="242"/>
      <c r="K31" s="242"/>
      <c r="L31" s="242"/>
      <c r="M31" s="242"/>
      <c r="N31" s="265"/>
      <c r="O31" s="14"/>
      <c r="P31" s="269"/>
      <c r="Q31" s="269"/>
      <c r="R31" s="269"/>
      <c r="S31" s="269"/>
      <c r="T31" s="269"/>
      <c r="U31" s="270"/>
      <c r="V31" s="15"/>
      <c r="W31" s="269"/>
      <c r="X31" s="269"/>
      <c r="Y31" s="269"/>
      <c r="Z31" s="269"/>
      <c r="AA31" s="269"/>
      <c r="AB31" s="274"/>
      <c r="AC31" s="187" t="str">
        <f t="shared" si="1"/>
        <v/>
      </c>
      <c r="AD31" s="188" t="str">
        <f t="shared" si="1"/>
        <v/>
      </c>
      <c r="AE31" s="189" t="str">
        <f t="shared" si="1"/>
        <v/>
      </c>
      <c r="AF31" s="253" t="str">
        <f>IF($B31="","",IF((VALUE(TEXT($B31,"yyyymmdd"))-20181001)&lt;0,"×",IF((TEXT($B31,"yyyymmdd")-20180000)&lt;100000,0,LEFT(TEXT($B31,"yyyymmdd")-20180000,1))))</f>
        <v/>
      </c>
      <c r="AG31" s="256" t="str">
        <f>IF($B31="","",IF((VALUE(TEXT($B31,"yyyymmdd"))-20181001)&lt;0,"×",IF((TEXT($B31,"yyyymmdd")-20180000)&lt;100000,LEFT(TEXT($B31,"yyyymmdd")-20180000,1),MID(TEXT($B31,"yyyymmdd")-20180000,2,1))))</f>
        <v/>
      </c>
      <c r="AH31" s="259" t="str">
        <f>IF($B31="","",IF((VALUE(TEXT($B31,"yyyymmdd"))-20181001)&lt;0,"×",IF((TEXT($B31,"yyyymmdd")-20180000)&lt;100000,MID(TEXT($B31,"yyyymmdd")-20180000,2,1),MID(TEXT($B31,"yyyymmdd")-20180000,3,1))))</f>
        <v/>
      </c>
      <c r="AI31" s="262" t="str">
        <f>IF($B31="","",IF((VALUE(TEXT($B31,"yyyymmdd"))-20181001)&lt;0,"×",IF((TEXT($B31,"yyyymmdd")-20180000)&lt;100000,MID(TEXT($B31,"yyyymmdd")-20180000,3,1),MID(TEXT($B31,"yyyymmdd")-20180000,4,1))))</f>
        <v/>
      </c>
      <c r="AJ31" s="259" t="str">
        <f>IF($B31="","",IF((VALUE(TEXT($B31,"yyyymmdd"))-20181001)&lt;0,"×",IF((TEXT($B31,"yyyymmdd")-20180000)&lt;100000,MID(TEXT($B31,"yyyymmdd")-20180000,4,1),MID(TEXT($B31,"yyyymmdd")-20180000,5,1))))</f>
        <v/>
      </c>
      <c r="AK31" s="234" t="str">
        <f>IF($B31="","",IF((VALUE(TEXT($B31,"yyyymmdd"))-20181001)&lt;0,"×",RIGHT(TEXT($B31,"yyyymmdd")-20180000,1)))</f>
        <v/>
      </c>
    </row>
    <row r="32" spans="4:40" ht="9.9499999999999993" customHeight="1" thickBot="1" x14ac:dyDescent="0.2">
      <c r="D32" s="277"/>
      <c r="E32" s="240"/>
      <c r="F32" s="243"/>
      <c r="G32" s="243"/>
      <c r="H32" s="243"/>
      <c r="I32" s="243"/>
      <c r="J32" s="243"/>
      <c r="K32" s="243"/>
      <c r="L32" s="243"/>
      <c r="M32" s="243"/>
      <c r="N32" s="266"/>
      <c r="O32" s="16"/>
      <c r="P32" s="271"/>
      <c r="Q32" s="271"/>
      <c r="R32" s="271"/>
      <c r="S32" s="271"/>
      <c r="T32" s="271"/>
      <c r="U32" s="272"/>
      <c r="V32" s="17"/>
      <c r="W32" s="271"/>
      <c r="X32" s="271"/>
      <c r="Y32" s="271"/>
      <c r="Z32" s="271"/>
      <c r="AA32" s="271"/>
      <c r="AB32" s="275"/>
      <c r="AC32" s="190" t="str">
        <f t="shared" si="1"/>
        <v/>
      </c>
      <c r="AD32" s="191" t="str">
        <f t="shared" si="1"/>
        <v/>
      </c>
      <c r="AE32" s="192" t="str">
        <f t="shared" si="1"/>
        <v/>
      </c>
      <c r="AF32" s="254" t="str">
        <f>IF($B32="","",IF((VALUE(TEXT($B32,"yyyymmdd"))-20181001)&lt;0,"×",IF((TEXT($B32,"yyyymmdd")-20180000)&lt;100000,0,LEFT(TEXT($B32,"yyyymmdd")-20180000,1))))</f>
        <v/>
      </c>
      <c r="AG32" s="257" t="str">
        <f>IF($B32="","",IF((VALUE(TEXT($B32,"yyyymmdd"))-20181001)&lt;0,"×",IF((TEXT($B32,"yyyymmdd")-20180000)&lt;100000,LEFT(TEXT($B32,"yyyymmdd")-20180000,1),MID(TEXT($B32,"yyyymmdd")-20180000,2,1))))</f>
        <v/>
      </c>
      <c r="AH32" s="260" t="str">
        <f>IF($B32="","",IF((VALUE(TEXT($B32,"yyyymmdd"))-20181001)&lt;0,"×",IF((TEXT($B32,"yyyymmdd")-20180000)&lt;100000,MID(TEXT($B32,"yyyymmdd")-20180000,2,1),MID(TEXT($B32,"yyyymmdd")-20180000,3,1))))</f>
        <v/>
      </c>
      <c r="AI32" s="263" t="str">
        <f>IF($B32="","",IF((VALUE(TEXT($B32,"yyyymmdd"))-20181001)&lt;0,"×",IF((TEXT($B32,"yyyymmdd")-20180000)&lt;100000,MID(TEXT($B32,"yyyymmdd")-20180000,3,1),MID(TEXT($B32,"yyyymmdd")-20180000,4,1))))</f>
        <v/>
      </c>
      <c r="AJ32" s="260" t="str">
        <f>IF($B32="","",IF((VALUE(TEXT($B32,"yyyymmdd"))-20181001)&lt;0,"×",IF((TEXT($B32,"yyyymmdd")-20180000)&lt;100000,MID(TEXT($B32,"yyyymmdd")-20180000,4,1),MID(TEXT($B32,"yyyymmdd")-20180000,5,1))))</f>
        <v/>
      </c>
      <c r="AK32" s="235" t="str">
        <f>IF($B32="","",IF((VALUE(TEXT($B32,"yyyymmdd"))-20181001)&lt;0,"×",RIGHT(TEXT($B32,"yyyymmdd")-20180000,1)))</f>
        <v/>
      </c>
    </row>
    <row r="33" spans="4:40" ht="12.75" customHeight="1" x14ac:dyDescent="0.15">
      <c r="D33" s="277"/>
      <c r="E33" s="236" t="s">
        <v>21</v>
      </c>
      <c r="F33" s="236"/>
      <c r="G33" s="236"/>
      <c r="H33" s="236"/>
      <c r="I33" s="236"/>
      <c r="J33" s="236"/>
      <c r="K33" s="237"/>
    </row>
    <row r="34" spans="4:40" ht="9.9499999999999993" customHeight="1" x14ac:dyDescent="0.15">
      <c r="D34" s="277"/>
      <c r="E34" s="238" t="str">
        <f>IF(入力!I20="","",LEFT(RIGHT(CONCATENATE(" ",入力!I20),3),1))</f>
        <v/>
      </c>
      <c r="F34" s="241" t="str">
        <f>IF(入力!I20="","",MID(RIGHT(CONCATENATE(" ",入力!I20),3),2,1))</f>
        <v/>
      </c>
      <c r="G34" s="244" t="str">
        <f>IF(入力!I20="","",RIGHT(RIGHT(CONCATENATE(" ",入力!I20),3),1))</f>
        <v/>
      </c>
      <c r="H34" s="247">
        <v>0</v>
      </c>
      <c r="I34" s="241">
        <v>0</v>
      </c>
      <c r="J34" s="241">
        <v>0</v>
      </c>
      <c r="K34" s="58"/>
    </row>
    <row r="35" spans="4:40" ht="9.9499999999999993" customHeight="1" x14ac:dyDescent="0.15">
      <c r="D35" s="277"/>
      <c r="E35" s="239"/>
      <c r="F35" s="242"/>
      <c r="G35" s="245"/>
      <c r="H35" s="248"/>
      <c r="I35" s="242"/>
      <c r="J35" s="242"/>
      <c r="K35" s="59"/>
    </row>
    <row r="36" spans="4:40" ht="9.9499999999999993" customHeight="1" x14ac:dyDescent="0.15">
      <c r="D36" s="277"/>
      <c r="E36" s="239"/>
      <c r="F36" s="242"/>
      <c r="G36" s="245"/>
      <c r="H36" s="248"/>
      <c r="I36" s="242"/>
      <c r="J36" s="242"/>
      <c r="K36" s="59"/>
    </row>
    <row r="37" spans="4:40" ht="9.9499999999999993" customHeight="1" x14ac:dyDescent="0.15">
      <c r="D37" s="277"/>
      <c r="E37" s="239"/>
      <c r="F37" s="242"/>
      <c r="G37" s="245"/>
      <c r="H37" s="248"/>
      <c r="I37" s="242"/>
      <c r="J37" s="242"/>
      <c r="K37" s="250" t="s">
        <v>22</v>
      </c>
    </row>
    <row r="38" spans="4:40" ht="9.9499999999999993" customHeight="1" thickBot="1" x14ac:dyDescent="0.2">
      <c r="D38" s="278"/>
      <c r="E38" s="240"/>
      <c r="F38" s="243"/>
      <c r="G38" s="246"/>
      <c r="H38" s="249"/>
      <c r="I38" s="243"/>
      <c r="J38" s="243"/>
      <c r="K38" s="251"/>
    </row>
    <row r="39" spans="4:40" ht="5.0999999999999996" customHeight="1" thickBot="1" x14ac:dyDescent="0.2">
      <c r="AM39" s="18"/>
      <c r="AN39" s="18"/>
    </row>
    <row r="40" spans="4:40" ht="12.75" customHeight="1" x14ac:dyDescent="0.15">
      <c r="D40" s="11" t="s">
        <v>16</v>
      </c>
      <c r="E40" s="279" t="s">
        <v>17</v>
      </c>
      <c r="F40" s="280"/>
      <c r="G40" s="280"/>
      <c r="H40" s="280"/>
      <c r="I40" s="280"/>
      <c r="J40" s="280"/>
      <c r="K40" s="280"/>
      <c r="L40" s="280"/>
      <c r="M40" s="280"/>
      <c r="N40" s="281"/>
      <c r="O40" s="282" t="s">
        <v>18</v>
      </c>
      <c r="P40" s="236"/>
      <c r="Q40" s="236"/>
      <c r="R40" s="236"/>
      <c r="S40" s="236"/>
      <c r="T40" s="236"/>
      <c r="U40" s="236"/>
      <c r="V40" s="236"/>
      <c r="W40" s="236"/>
      <c r="X40" s="236"/>
      <c r="Y40" s="236"/>
      <c r="Z40" s="236"/>
      <c r="AA40" s="236"/>
      <c r="AB40" s="237"/>
      <c r="AC40" s="283" t="s">
        <v>31</v>
      </c>
      <c r="AD40" s="284"/>
      <c r="AE40" s="284"/>
      <c r="AF40" s="284"/>
      <c r="AG40" s="284"/>
      <c r="AH40" s="284"/>
      <c r="AI40" s="284"/>
      <c r="AJ40" s="284"/>
      <c r="AK40" s="285"/>
    </row>
    <row r="41" spans="4:40" ht="9.9499999999999993" customHeight="1" x14ac:dyDescent="0.15">
      <c r="D41" s="276">
        <v>7</v>
      </c>
      <c r="E41" s="238" t="str">
        <f>IF(入力!E21="","",LEFT(RIGHT(CONCATENATE("          ",入力!E21),10),1))</f>
        <v/>
      </c>
      <c r="F41" s="241" t="str">
        <f>IF(入力!E21="","",MID(RIGHT(CONCATENATE("          ",入力!E21),10),2,1))</f>
        <v/>
      </c>
      <c r="G41" s="241" t="str">
        <f>IF(入力!E21="","",MID(RIGHT(CONCATENATE("          ",入力!E21),10),3,1))</f>
        <v/>
      </c>
      <c r="H41" s="241" t="str">
        <f>IF(入力!E21="","",MID(RIGHT(CONCATENATE("          ",入力!E21),10),4,1))</f>
        <v/>
      </c>
      <c r="I41" s="241" t="str">
        <f>IF(入力!E21="","",MID(RIGHT(CONCATENATE("          ",入力!E21),10),5,1))</f>
        <v/>
      </c>
      <c r="J41" s="241" t="str">
        <f>IF(入力!E21="","",MID(RIGHT(CONCATENATE("          ",入力!E21),10),6,1))</f>
        <v/>
      </c>
      <c r="K41" s="241" t="str">
        <f>IF(入力!E21="","",MID(RIGHT(CONCATENATE("          ",入力!E21),10),7,1))</f>
        <v/>
      </c>
      <c r="L41" s="241" t="str">
        <f>IF(入力!E21="","",MID(RIGHT(CONCATENATE("          ",入力!E21),10),8,1))</f>
        <v/>
      </c>
      <c r="M41" s="241" t="str">
        <f>IF(入力!E21="","",MID(RIGHT(CONCATENATE("          ",入力!E21),10),9,1))</f>
        <v/>
      </c>
      <c r="N41" s="264" t="str">
        <f>IF(入力!E21="","",RIGHT(RIGHT(CONCATENATE("          ",入力!E21),10),1))</f>
        <v/>
      </c>
      <c r="O41" s="12" t="s">
        <v>19</v>
      </c>
      <c r="P41" s="267" t="str">
        <f>IF(入力!F21="","",入力!F21)</f>
        <v/>
      </c>
      <c r="Q41" s="267"/>
      <c r="R41" s="267"/>
      <c r="S41" s="267"/>
      <c r="T41" s="267"/>
      <c r="U41" s="268"/>
      <c r="V41" s="13" t="s">
        <v>20</v>
      </c>
      <c r="W41" s="267" t="str">
        <f>IF(入力!G21="","",入力!G21)</f>
        <v/>
      </c>
      <c r="X41" s="267"/>
      <c r="Y41" s="267"/>
      <c r="Z41" s="267"/>
      <c r="AA41" s="267"/>
      <c r="AB41" s="273"/>
      <c r="AC41" s="184" t="str">
        <f>IF(入力!H21="","",IF((VALUE(TEXT(入力!H21,"yyyymmdd"))-20190501)&gt;=0,"令和",IF((VALUE(TEXT(入力!H21,"yyyymmdd"))-19890108)&gt;=0,"平成","昭和")))</f>
        <v/>
      </c>
      <c r="AD41" s="185" t="str">
        <f t="shared" ref="AC41:AE45" si="2">IF($B41="","",IF((VALUE(TEXT($B41,"yyyymmdd"))-20190501)&gt;=0,"9 ： 令和",IF((VALUE(TEXT($B41,"yyyymmdd"))-19890108)&gt;=0,"7 ： 平成","5 ： 昭和")))</f>
        <v/>
      </c>
      <c r="AE41" s="186" t="str">
        <f t="shared" si="2"/>
        <v/>
      </c>
      <c r="AF41" s="252" t="str">
        <f>IF(入力!H21="","",IF((VALUE(TEXT(入力!H21,"yyyymmdd"))-20181001)&lt;0,"×",IF((VALUE(TEXT(入力!H21,"yyyymmdd")))&lt;20190501,LEFT(TEXT(入力!H21,"yyyymmdd")-19880000,1),IF((TEXT(入力!H21,"yyyymmdd")-20180000)&lt;100000,0,LEFT(TEXT(入力!H21,"yyyymmdd")-20180000,1)))))</f>
        <v/>
      </c>
      <c r="AG41" s="255" t="str">
        <f>IF(入力!H21="","",IF((VALUE(TEXT(入力!H21,"yyyymmdd"))-20181001)&lt;0,"×",IF((VALUE(TEXT(入力!H21,"yyyymmdd")))&lt;20190501,MID(TEXT(入力!H21,"yyyymmdd")-19880000,2,1),IF((TEXT(入力!H21,"yyyymmdd")-20180000)&lt;100000,LEFT(TEXT(入力!H21,"yyyymmdd")-20180000,1),MID(TEXT(入力!H21,"yyyymmdd")-20180000,2,1)))))</f>
        <v/>
      </c>
      <c r="AH41" s="258" t="str">
        <f>IF(入力!H21="","",IF((VALUE(TEXT(入力!H21,"yyyymmdd"))-20181001)&lt;0,"×",IF((VALUE(TEXT(入力!H21,"yyyymmdd")))&lt;20190501,MID(TEXT(入力!H21,"yyyymmdd")-19880000,3,1),IF((TEXT(入力!H21,"yyyymmdd")-20180000)&lt;100000,MID(TEXT(入力!H21,"yyyymmdd")-20180000,2,1),MID(TEXT(入力!H21,"yyyymmdd")-20180000,3,1)))))</f>
        <v/>
      </c>
      <c r="AI41" s="261" t="str">
        <f>IF(入力!H21="","",IF((VALUE(TEXT(入力!H21,"yyyymmdd"))-20181001)&lt;0,"×",IF((VALUE(TEXT(入力!H21,"yyyymmdd")))&lt;20190501,MID(TEXT(入力!H21,"yyyymmdd")-19880000,4,1),IF((TEXT(入力!H21,"yyyymmdd")-20180000)&lt;100000,MID(TEXT(入力!H21,"yyyymmdd")-20180000,3,1),MID(TEXT(入力!H21,"yyyymmdd")-20180000,4,1)))))</f>
        <v/>
      </c>
      <c r="AJ41" s="258" t="str">
        <f>IF(入力!H21="","",IF((VALUE(TEXT(入力!H21,"yyyymmdd"))-20181001)&lt;0,"×",IF((VALUE(TEXT(入力!H21,"yyyymmdd")))&lt;20190501,MID(TEXT(入力!H21,"yyyymmdd")-19880000,5,1),IF((TEXT(入力!H21,"yyyymmdd")-20180000)&lt;100000,MID(TEXT(入力!H21,"yyyymmdd")-20180000,4,1),MID(TEXT(入力!H21,"yyyymmdd")-20180000,5,1)))))</f>
        <v/>
      </c>
      <c r="AK41" s="233" t="str">
        <f>IF(入力!H21="","",IF((VALUE(TEXT(入力!H21,"yyyymmdd"))-20181001)&lt;0,"×",IF((VALUE(TEXT(入力!H21,"yyyymmdd")))&lt;20190501,RIGHT(TEXT(入力!H21,"yyyymmdd")-19880000,1),RIGHT(TEXT(入力!H21,"yyyymmdd")-20180000,1))))</f>
        <v/>
      </c>
    </row>
    <row r="42" spans="4:40" ht="9.9499999999999993" customHeight="1" x14ac:dyDescent="0.15">
      <c r="D42" s="277"/>
      <c r="E42" s="239"/>
      <c r="F42" s="242"/>
      <c r="G42" s="242"/>
      <c r="H42" s="242"/>
      <c r="I42" s="242"/>
      <c r="J42" s="242"/>
      <c r="K42" s="242"/>
      <c r="L42" s="242"/>
      <c r="M42" s="242"/>
      <c r="N42" s="265"/>
      <c r="O42" s="14"/>
      <c r="P42" s="269"/>
      <c r="Q42" s="269"/>
      <c r="R42" s="269"/>
      <c r="S42" s="269"/>
      <c r="T42" s="269"/>
      <c r="U42" s="270"/>
      <c r="V42" s="15"/>
      <c r="W42" s="269"/>
      <c r="X42" s="269"/>
      <c r="Y42" s="269"/>
      <c r="Z42" s="269"/>
      <c r="AA42" s="269"/>
      <c r="AB42" s="274"/>
      <c r="AC42" s="187" t="str">
        <f t="shared" si="2"/>
        <v/>
      </c>
      <c r="AD42" s="188" t="str">
        <f t="shared" si="2"/>
        <v/>
      </c>
      <c r="AE42" s="189" t="str">
        <f t="shared" si="2"/>
        <v/>
      </c>
      <c r="AF42" s="253" t="str">
        <f>IF($B42="","",IF((VALUE(TEXT($B42,"yyyymmdd"))-20181001)&lt;0,"×",IF((TEXT($B42,"yyyymmdd")-20180000)&lt;100000,0,LEFT(TEXT($B42,"yyyymmdd")-20180000,1))))</f>
        <v/>
      </c>
      <c r="AG42" s="256" t="str">
        <f>IF($B42="","",IF((VALUE(TEXT($B42,"yyyymmdd"))-20181001)&lt;0,"×",IF((TEXT($B42,"yyyymmdd")-20180000)&lt;100000,LEFT(TEXT($B42,"yyyymmdd")-20180000,1),MID(TEXT($B42,"yyyymmdd")-20180000,2,1))))</f>
        <v/>
      </c>
      <c r="AH42" s="259" t="str">
        <f>IF($B42="","",IF((VALUE(TEXT($B42,"yyyymmdd"))-20181001)&lt;0,"×",IF((TEXT($B42,"yyyymmdd")-20180000)&lt;100000,MID(TEXT($B42,"yyyymmdd")-20180000,2,1),MID(TEXT($B42,"yyyymmdd")-20180000,3,1))))</f>
        <v/>
      </c>
      <c r="AI42" s="262" t="str">
        <f>IF($B42="","",IF((VALUE(TEXT($B42,"yyyymmdd"))-20181001)&lt;0,"×",IF((TEXT($B42,"yyyymmdd")-20180000)&lt;100000,MID(TEXT($B42,"yyyymmdd")-20180000,3,1),MID(TEXT($B42,"yyyymmdd")-20180000,4,1))))</f>
        <v/>
      </c>
      <c r="AJ42" s="259" t="str">
        <f>IF($B42="","",IF((VALUE(TEXT($B42,"yyyymmdd"))-20181001)&lt;0,"×",IF((TEXT($B42,"yyyymmdd")-20180000)&lt;100000,MID(TEXT($B42,"yyyymmdd")-20180000,4,1),MID(TEXT($B42,"yyyymmdd")-20180000,5,1))))</f>
        <v/>
      </c>
      <c r="AK42" s="234" t="str">
        <f>IF($B42="","",IF((VALUE(TEXT($B42,"yyyymmdd"))-20181001)&lt;0,"×",RIGHT(TEXT($B42,"yyyymmdd")-20180000,1)))</f>
        <v/>
      </c>
    </row>
    <row r="43" spans="4:40" ht="9.9499999999999993" customHeight="1" x14ac:dyDescent="0.15">
      <c r="D43" s="277"/>
      <c r="E43" s="239"/>
      <c r="F43" s="242"/>
      <c r="G43" s="242"/>
      <c r="H43" s="242"/>
      <c r="I43" s="242"/>
      <c r="J43" s="242"/>
      <c r="K43" s="242"/>
      <c r="L43" s="242"/>
      <c r="M43" s="242"/>
      <c r="N43" s="265"/>
      <c r="O43" s="14"/>
      <c r="P43" s="269"/>
      <c r="Q43" s="269"/>
      <c r="R43" s="269"/>
      <c r="S43" s="269"/>
      <c r="T43" s="269"/>
      <c r="U43" s="270"/>
      <c r="V43" s="15"/>
      <c r="W43" s="269"/>
      <c r="X43" s="269"/>
      <c r="Y43" s="269"/>
      <c r="Z43" s="269"/>
      <c r="AA43" s="269"/>
      <c r="AB43" s="274"/>
      <c r="AC43" s="187" t="str">
        <f t="shared" si="2"/>
        <v/>
      </c>
      <c r="AD43" s="188" t="str">
        <f t="shared" si="2"/>
        <v/>
      </c>
      <c r="AE43" s="189" t="str">
        <f t="shared" si="2"/>
        <v/>
      </c>
      <c r="AF43" s="253" t="str">
        <f>IF($B43="","",IF((VALUE(TEXT($B43,"yyyymmdd"))-20181001)&lt;0,"×",IF((TEXT($B43,"yyyymmdd")-20180000)&lt;100000,0,LEFT(TEXT($B43,"yyyymmdd")-20180000,1))))</f>
        <v/>
      </c>
      <c r="AG43" s="256" t="str">
        <f>IF($B43="","",IF((VALUE(TEXT($B43,"yyyymmdd"))-20181001)&lt;0,"×",IF((TEXT($B43,"yyyymmdd")-20180000)&lt;100000,LEFT(TEXT($B43,"yyyymmdd")-20180000,1),MID(TEXT($B43,"yyyymmdd")-20180000,2,1))))</f>
        <v/>
      </c>
      <c r="AH43" s="259" t="str">
        <f>IF($B43="","",IF((VALUE(TEXT($B43,"yyyymmdd"))-20181001)&lt;0,"×",IF((TEXT($B43,"yyyymmdd")-20180000)&lt;100000,MID(TEXT($B43,"yyyymmdd")-20180000,2,1),MID(TEXT($B43,"yyyymmdd")-20180000,3,1))))</f>
        <v/>
      </c>
      <c r="AI43" s="262" t="str">
        <f>IF($B43="","",IF((VALUE(TEXT($B43,"yyyymmdd"))-20181001)&lt;0,"×",IF((TEXT($B43,"yyyymmdd")-20180000)&lt;100000,MID(TEXT($B43,"yyyymmdd")-20180000,3,1),MID(TEXT($B43,"yyyymmdd")-20180000,4,1))))</f>
        <v/>
      </c>
      <c r="AJ43" s="259" t="str">
        <f>IF($B43="","",IF((VALUE(TEXT($B43,"yyyymmdd"))-20181001)&lt;0,"×",IF((TEXT($B43,"yyyymmdd")-20180000)&lt;100000,MID(TEXT($B43,"yyyymmdd")-20180000,4,1),MID(TEXT($B43,"yyyymmdd")-20180000,5,1))))</f>
        <v/>
      </c>
      <c r="AK43" s="234" t="str">
        <f>IF($B43="","",IF((VALUE(TEXT($B43,"yyyymmdd"))-20181001)&lt;0,"×",RIGHT(TEXT($B43,"yyyymmdd")-20180000,1)))</f>
        <v/>
      </c>
    </row>
    <row r="44" spans="4:40" ht="9.9499999999999993" customHeight="1" x14ac:dyDescent="0.15">
      <c r="D44" s="277"/>
      <c r="E44" s="239"/>
      <c r="F44" s="242"/>
      <c r="G44" s="242"/>
      <c r="H44" s="242"/>
      <c r="I44" s="242"/>
      <c r="J44" s="242"/>
      <c r="K44" s="242"/>
      <c r="L44" s="242"/>
      <c r="M44" s="242"/>
      <c r="N44" s="265"/>
      <c r="O44" s="14"/>
      <c r="P44" s="269"/>
      <c r="Q44" s="269"/>
      <c r="R44" s="269"/>
      <c r="S44" s="269"/>
      <c r="T44" s="269"/>
      <c r="U44" s="270"/>
      <c r="V44" s="15"/>
      <c r="W44" s="269"/>
      <c r="X44" s="269"/>
      <c r="Y44" s="269"/>
      <c r="Z44" s="269"/>
      <c r="AA44" s="269"/>
      <c r="AB44" s="274"/>
      <c r="AC44" s="187" t="str">
        <f t="shared" si="2"/>
        <v/>
      </c>
      <c r="AD44" s="188" t="str">
        <f t="shared" si="2"/>
        <v/>
      </c>
      <c r="AE44" s="189" t="str">
        <f t="shared" si="2"/>
        <v/>
      </c>
      <c r="AF44" s="253" t="str">
        <f>IF($B44="","",IF((VALUE(TEXT($B44,"yyyymmdd"))-20181001)&lt;0,"×",IF((TEXT($B44,"yyyymmdd")-20180000)&lt;100000,0,LEFT(TEXT($B44,"yyyymmdd")-20180000,1))))</f>
        <v/>
      </c>
      <c r="AG44" s="256" t="str">
        <f>IF($B44="","",IF((VALUE(TEXT($B44,"yyyymmdd"))-20181001)&lt;0,"×",IF((TEXT($B44,"yyyymmdd")-20180000)&lt;100000,LEFT(TEXT($B44,"yyyymmdd")-20180000,1),MID(TEXT($B44,"yyyymmdd")-20180000,2,1))))</f>
        <v/>
      </c>
      <c r="AH44" s="259" t="str">
        <f>IF($B44="","",IF((VALUE(TEXT($B44,"yyyymmdd"))-20181001)&lt;0,"×",IF((TEXT($B44,"yyyymmdd")-20180000)&lt;100000,MID(TEXT($B44,"yyyymmdd")-20180000,2,1),MID(TEXT($B44,"yyyymmdd")-20180000,3,1))))</f>
        <v/>
      </c>
      <c r="AI44" s="262" t="str">
        <f>IF($B44="","",IF((VALUE(TEXT($B44,"yyyymmdd"))-20181001)&lt;0,"×",IF((TEXT($B44,"yyyymmdd")-20180000)&lt;100000,MID(TEXT($B44,"yyyymmdd")-20180000,3,1),MID(TEXT($B44,"yyyymmdd")-20180000,4,1))))</f>
        <v/>
      </c>
      <c r="AJ44" s="259" t="str">
        <f>IF($B44="","",IF((VALUE(TEXT($B44,"yyyymmdd"))-20181001)&lt;0,"×",IF((TEXT($B44,"yyyymmdd")-20180000)&lt;100000,MID(TEXT($B44,"yyyymmdd")-20180000,4,1),MID(TEXT($B44,"yyyymmdd")-20180000,5,1))))</f>
        <v/>
      </c>
      <c r="AK44" s="234" t="str">
        <f>IF($B44="","",IF((VALUE(TEXT($B44,"yyyymmdd"))-20181001)&lt;0,"×",RIGHT(TEXT($B44,"yyyymmdd")-20180000,1)))</f>
        <v/>
      </c>
    </row>
    <row r="45" spans="4:40" ht="9.9499999999999993" customHeight="1" thickBot="1" x14ac:dyDescent="0.2">
      <c r="D45" s="277"/>
      <c r="E45" s="240"/>
      <c r="F45" s="243"/>
      <c r="G45" s="243"/>
      <c r="H45" s="243"/>
      <c r="I45" s="243"/>
      <c r="J45" s="243"/>
      <c r="K45" s="243"/>
      <c r="L45" s="243"/>
      <c r="M45" s="243"/>
      <c r="N45" s="266"/>
      <c r="O45" s="16"/>
      <c r="P45" s="271"/>
      <c r="Q45" s="271"/>
      <c r="R45" s="271"/>
      <c r="S45" s="271"/>
      <c r="T45" s="271"/>
      <c r="U45" s="272"/>
      <c r="V45" s="17"/>
      <c r="W45" s="271"/>
      <c r="X45" s="271"/>
      <c r="Y45" s="271"/>
      <c r="Z45" s="271"/>
      <c r="AA45" s="271"/>
      <c r="AB45" s="275"/>
      <c r="AC45" s="190" t="str">
        <f t="shared" si="2"/>
        <v/>
      </c>
      <c r="AD45" s="191" t="str">
        <f t="shared" si="2"/>
        <v/>
      </c>
      <c r="AE45" s="192" t="str">
        <f t="shared" si="2"/>
        <v/>
      </c>
      <c r="AF45" s="254" t="str">
        <f>IF($B45="","",IF((VALUE(TEXT($B45,"yyyymmdd"))-20181001)&lt;0,"×",IF((TEXT($B45,"yyyymmdd")-20180000)&lt;100000,0,LEFT(TEXT($B45,"yyyymmdd")-20180000,1))))</f>
        <v/>
      </c>
      <c r="AG45" s="257" t="str">
        <f>IF($B45="","",IF((VALUE(TEXT($B45,"yyyymmdd"))-20181001)&lt;0,"×",IF((TEXT($B45,"yyyymmdd")-20180000)&lt;100000,LEFT(TEXT($B45,"yyyymmdd")-20180000,1),MID(TEXT($B45,"yyyymmdd")-20180000,2,1))))</f>
        <v/>
      </c>
      <c r="AH45" s="260" t="str">
        <f>IF($B45="","",IF((VALUE(TEXT($B45,"yyyymmdd"))-20181001)&lt;0,"×",IF((TEXT($B45,"yyyymmdd")-20180000)&lt;100000,MID(TEXT($B45,"yyyymmdd")-20180000,2,1),MID(TEXT($B45,"yyyymmdd")-20180000,3,1))))</f>
        <v/>
      </c>
      <c r="AI45" s="263" t="str">
        <f>IF($B45="","",IF((VALUE(TEXT($B45,"yyyymmdd"))-20181001)&lt;0,"×",IF((TEXT($B45,"yyyymmdd")-20180000)&lt;100000,MID(TEXT($B45,"yyyymmdd")-20180000,3,1),MID(TEXT($B45,"yyyymmdd")-20180000,4,1))))</f>
        <v/>
      </c>
      <c r="AJ45" s="260" t="str">
        <f>IF($B45="","",IF((VALUE(TEXT($B45,"yyyymmdd"))-20181001)&lt;0,"×",IF((TEXT($B45,"yyyymmdd")-20180000)&lt;100000,MID(TEXT($B45,"yyyymmdd")-20180000,4,1),MID(TEXT($B45,"yyyymmdd")-20180000,5,1))))</f>
        <v/>
      </c>
      <c r="AK45" s="235" t="str">
        <f>IF($B45="","",IF((VALUE(TEXT($B45,"yyyymmdd"))-20181001)&lt;0,"×",RIGHT(TEXT($B45,"yyyymmdd")-20180000,1)))</f>
        <v/>
      </c>
    </row>
    <row r="46" spans="4:40" ht="12.75" customHeight="1" x14ac:dyDescent="0.15">
      <c r="D46" s="277"/>
      <c r="E46" s="236" t="s">
        <v>21</v>
      </c>
      <c r="F46" s="236"/>
      <c r="G46" s="236"/>
      <c r="H46" s="236"/>
      <c r="I46" s="236"/>
      <c r="J46" s="236"/>
      <c r="K46" s="237"/>
    </row>
    <row r="47" spans="4:40" ht="9.9499999999999993" customHeight="1" x14ac:dyDescent="0.15">
      <c r="D47" s="277"/>
      <c r="E47" s="238" t="str">
        <f>IF(入力!I21="","",LEFT(RIGHT(CONCATENATE(" ",入力!I21),3),1))</f>
        <v/>
      </c>
      <c r="F47" s="241" t="str">
        <f>IF(入力!I21="","",MID(RIGHT(CONCATENATE(" ",入力!I21),3),2,1))</f>
        <v/>
      </c>
      <c r="G47" s="244" t="str">
        <f>IF(入力!I21="","",RIGHT(RIGHT(CONCATENATE(" ",入力!I21),3),1))</f>
        <v/>
      </c>
      <c r="H47" s="247">
        <v>0</v>
      </c>
      <c r="I47" s="241">
        <v>0</v>
      </c>
      <c r="J47" s="241">
        <v>0</v>
      </c>
      <c r="K47" s="58"/>
    </row>
    <row r="48" spans="4:40" ht="9.9499999999999993" customHeight="1" x14ac:dyDescent="0.15">
      <c r="D48" s="277"/>
      <c r="E48" s="239"/>
      <c r="F48" s="242"/>
      <c r="G48" s="245"/>
      <c r="H48" s="248"/>
      <c r="I48" s="242"/>
      <c r="J48" s="242"/>
      <c r="K48" s="59"/>
    </row>
    <row r="49" spans="4:40" ht="9.9499999999999993" customHeight="1" x14ac:dyDescent="0.15">
      <c r="D49" s="277"/>
      <c r="E49" s="239"/>
      <c r="F49" s="242"/>
      <c r="G49" s="245"/>
      <c r="H49" s="248"/>
      <c r="I49" s="242"/>
      <c r="J49" s="242"/>
      <c r="K49" s="59"/>
    </row>
    <row r="50" spans="4:40" ht="9.9499999999999993" customHeight="1" x14ac:dyDescent="0.15">
      <c r="D50" s="277"/>
      <c r="E50" s="239"/>
      <c r="F50" s="242"/>
      <c r="G50" s="245"/>
      <c r="H50" s="248"/>
      <c r="I50" s="242"/>
      <c r="J50" s="242"/>
      <c r="K50" s="250" t="s">
        <v>22</v>
      </c>
    </row>
    <row r="51" spans="4:40" ht="9.9499999999999993" customHeight="1" thickBot="1" x14ac:dyDescent="0.2">
      <c r="D51" s="278"/>
      <c r="E51" s="240"/>
      <c r="F51" s="243"/>
      <c r="G51" s="246"/>
      <c r="H51" s="249"/>
      <c r="I51" s="243"/>
      <c r="J51" s="243"/>
      <c r="K51" s="251"/>
    </row>
    <row r="52" spans="4:40" ht="5.0999999999999996" customHeight="1" thickBot="1" x14ac:dyDescent="0.2">
      <c r="AM52" s="18"/>
      <c r="AN52" s="18"/>
    </row>
    <row r="53" spans="4:40" ht="12.75" customHeight="1" x14ac:dyDescent="0.15">
      <c r="D53" s="11" t="s">
        <v>16</v>
      </c>
      <c r="E53" s="279" t="s">
        <v>17</v>
      </c>
      <c r="F53" s="280"/>
      <c r="G53" s="280"/>
      <c r="H53" s="280"/>
      <c r="I53" s="280"/>
      <c r="J53" s="280"/>
      <c r="K53" s="280"/>
      <c r="L53" s="280"/>
      <c r="M53" s="280"/>
      <c r="N53" s="281"/>
      <c r="O53" s="282" t="s">
        <v>18</v>
      </c>
      <c r="P53" s="236"/>
      <c r="Q53" s="236"/>
      <c r="R53" s="236"/>
      <c r="S53" s="236"/>
      <c r="T53" s="236"/>
      <c r="U53" s="236"/>
      <c r="V53" s="236"/>
      <c r="W53" s="236"/>
      <c r="X53" s="236"/>
      <c r="Y53" s="236"/>
      <c r="Z53" s="236"/>
      <c r="AA53" s="236"/>
      <c r="AB53" s="237"/>
      <c r="AC53" s="283" t="s">
        <v>31</v>
      </c>
      <c r="AD53" s="284"/>
      <c r="AE53" s="284"/>
      <c r="AF53" s="284"/>
      <c r="AG53" s="284"/>
      <c r="AH53" s="284"/>
      <c r="AI53" s="284"/>
      <c r="AJ53" s="284"/>
      <c r="AK53" s="285"/>
    </row>
    <row r="54" spans="4:40" ht="9.9499999999999993" customHeight="1" x14ac:dyDescent="0.15">
      <c r="D54" s="276">
        <v>8</v>
      </c>
      <c r="E54" s="238" t="str">
        <f>IF(入力!E22="","",LEFT(RIGHT(CONCATENATE("          ",入力!E22),10),1))</f>
        <v/>
      </c>
      <c r="F54" s="241" t="str">
        <f>IF(入力!E22="","",MID(RIGHT(CONCATENATE("          ",入力!E22),10),2,1))</f>
        <v/>
      </c>
      <c r="G54" s="241" t="str">
        <f>IF(入力!E22="","",MID(RIGHT(CONCATENATE("          ",入力!E22),10),3,1))</f>
        <v/>
      </c>
      <c r="H54" s="241" t="str">
        <f>IF(入力!E22="","",MID(RIGHT(CONCATENATE("          ",入力!E22),10),4,1))</f>
        <v/>
      </c>
      <c r="I54" s="241" t="str">
        <f>IF(入力!E22="","",MID(RIGHT(CONCATENATE("          ",入力!E22),10),5,1))</f>
        <v/>
      </c>
      <c r="J54" s="241" t="str">
        <f>IF(入力!E22="","",MID(RIGHT(CONCATENATE("          ",入力!E22),10),6,1))</f>
        <v/>
      </c>
      <c r="K54" s="241" t="str">
        <f>IF(入力!E22="","",MID(RIGHT(CONCATENATE("          ",入力!E22),10),7,1))</f>
        <v/>
      </c>
      <c r="L54" s="241" t="str">
        <f>IF(入力!E22="","",MID(RIGHT(CONCATENATE("          ",入力!E22),10),8,1))</f>
        <v/>
      </c>
      <c r="M54" s="241" t="str">
        <f>IF(入力!E22="","",MID(RIGHT(CONCATENATE("          ",入力!E22),10),9,1))</f>
        <v/>
      </c>
      <c r="N54" s="264" t="str">
        <f>IF(入力!E22="","",RIGHT(RIGHT(CONCATENATE("          ",入力!E22),10),1))</f>
        <v/>
      </c>
      <c r="O54" s="12" t="s">
        <v>19</v>
      </c>
      <c r="P54" s="267" t="str">
        <f>IF(入力!F22="","",入力!F22)</f>
        <v/>
      </c>
      <c r="Q54" s="267"/>
      <c r="R54" s="267"/>
      <c r="S54" s="267"/>
      <c r="T54" s="267"/>
      <c r="U54" s="268"/>
      <c r="V54" s="13" t="s">
        <v>20</v>
      </c>
      <c r="W54" s="267" t="str">
        <f>IF(入力!G22="","",入力!G22)</f>
        <v/>
      </c>
      <c r="X54" s="267"/>
      <c r="Y54" s="267"/>
      <c r="Z54" s="267"/>
      <c r="AA54" s="267"/>
      <c r="AB54" s="273"/>
      <c r="AC54" s="184" t="str">
        <f>IF(入力!H22="","",IF((VALUE(TEXT(入力!H22,"yyyymmdd"))-20190501)&gt;=0,"令和",IF((VALUE(TEXT(入力!H22,"yyyymmdd"))-19890108)&gt;=0,"平成","昭和")))</f>
        <v/>
      </c>
      <c r="AD54" s="185" t="str">
        <f t="shared" ref="AC54:AE58" si="3">IF($B54="","",IF((VALUE(TEXT($B54,"yyyymmdd"))-20190501)&gt;=0,"9 ： 令和",IF((VALUE(TEXT($B54,"yyyymmdd"))-19890108)&gt;=0,"7 ： 平成","5 ： 昭和")))</f>
        <v/>
      </c>
      <c r="AE54" s="186" t="str">
        <f t="shared" si="3"/>
        <v/>
      </c>
      <c r="AF54" s="252" t="str">
        <f>IF(入力!H22="","",IF((VALUE(TEXT(入力!H22,"yyyymmdd"))-20181001)&lt;0,"×",IF((VALUE(TEXT(入力!H22,"yyyymmdd")))&lt;20190501,LEFT(TEXT(入力!H22,"yyyymmdd")-19880000,1),IF((TEXT(入力!H22,"yyyymmdd")-20180000)&lt;100000,0,LEFT(TEXT(入力!H22,"yyyymmdd")-20180000,1)))))</f>
        <v/>
      </c>
      <c r="AG54" s="255" t="str">
        <f>IF(入力!H22="","",IF((VALUE(TEXT(入力!H22,"yyyymmdd"))-20181001)&lt;0,"×",IF((VALUE(TEXT(入力!H22,"yyyymmdd")))&lt;20190501,MID(TEXT(入力!H22,"yyyymmdd")-19880000,2,1),IF((TEXT(入力!H22,"yyyymmdd")-20180000)&lt;100000,LEFT(TEXT(入力!H22,"yyyymmdd")-20180000,1),MID(TEXT(入力!H22,"yyyymmdd")-20180000,2,1)))))</f>
        <v/>
      </c>
      <c r="AH54" s="258" t="str">
        <f>IF(入力!H22="","",IF((VALUE(TEXT(入力!H22,"yyyymmdd"))-20181001)&lt;0,"×",IF((VALUE(TEXT(入力!H22,"yyyymmdd")))&lt;20190501,MID(TEXT(入力!H22,"yyyymmdd")-19880000,3,1),IF((TEXT(入力!H22,"yyyymmdd")-20180000)&lt;100000,MID(TEXT(入力!H22,"yyyymmdd")-20180000,2,1),MID(TEXT(入力!H22,"yyyymmdd")-20180000,3,1)))))</f>
        <v/>
      </c>
      <c r="AI54" s="261" t="str">
        <f>IF(入力!H22="","",IF((VALUE(TEXT(入力!H22,"yyyymmdd"))-20181001)&lt;0,"×",IF((VALUE(TEXT(入力!H22,"yyyymmdd")))&lt;20190501,MID(TEXT(入力!H22,"yyyymmdd")-19880000,4,1),IF((TEXT(入力!H22,"yyyymmdd")-20180000)&lt;100000,MID(TEXT(入力!H22,"yyyymmdd")-20180000,3,1),MID(TEXT(入力!H22,"yyyymmdd")-20180000,4,1)))))</f>
        <v/>
      </c>
      <c r="AJ54" s="258" t="str">
        <f>IF(入力!H22="","",IF((VALUE(TEXT(入力!H22,"yyyymmdd"))-20181001)&lt;0,"×",IF((VALUE(TEXT(入力!H22,"yyyymmdd")))&lt;20190501,MID(TEXT(入力!H22,"yyyymmdd")-19880000,5,1),IF((TEXT(入力!H22,"yyyymmdd")-20180000)&lt;100000,MID(TEXT(入力!H22,"yyyymmdd")-20180000,4,1),MID(TEXT(入力!H22,"yyyymmdd")-20180000,5,1)))))</f>
        <v/>
      </c>
      <c r="AK54" s="233" t="str">
        <f>IF(入力!H22="","",IF((VALUE(TEXT(入力!H22,"yyyymmdd"))-20181001)&lt;0,"×",IF((VALUE(TEXT(入力!H22,"yyyymmdd")))&lt;20190501,RIGHT(TEXT(入力!H22,"yyyymmdd")-19880000,1),RIGHT(TEXT(入力!H22,"yyyymmdd")-20180000,1))))</f>
        <v/>
      </c>
    </row>
    <row r="55" spans="4:40" ht="9.9499999999999993" customHeight="1" x14ac:dyDescent="0.15">
      <c r="D55" s="277"/>
      <c r="E55" s="239"/>
      <c r="F55" s="242"/>
      <c r="G55" s="242"/>
      <c r="H55" s="242"/>
      <c r="I55" s="242"/>
      <c r="J55" s="242"/>
      <c r="K55" s="242"/>
      <c r="L55" s="242"/>
      <c r="M55" s="242"/>
      <c r="N55" s="265"/>
      <c r="O55" s="14"/>
      <c r="P55" s="269"/>
      <c r="Q55" s="269"/>
      <c r="R55" s="269"/>
      <c r="S55" s="269"/>
      <c r="T55" s="269"/>
      <c r="U55" s="270"/>
      <c r="V55" s="15"/>
      <c r="W55" s="269"/>
      <c r="X55" s="269"/>
      <c r="Y55" s="269"/>
      <c r="Z55" s="269"/>
      <c r="AA55" s="269"/>
      <c r="AB55" s="274"/>
      <c r="AC55" s="187" t="str">
        <f t="shared" si="3"/>
        <v/>
      </c>
      <c r="AD55" s="188" t="str">
        <f t="shared" si="3"/>
        <v/>
      </c>
      <c r="AE55" s="189" t="str">
        <f t="shared" si="3"/>
        <v/>
      </c>
      <c r="AF55" s="253" t="str">
        <f>IF($B55="","",IF((VALUE(TEXT($B55,"yyyymmdd"))-20181001)&lt;0,"×",IF((TEXT($B55,"yyyymmdd")-20180000)&lt;100000,0,LEFT(TEXT($B55,"yyyymmdd")-20180000,1))))</f>
        <v/>
      </c>
      <c r="AG55" s="256" t="str">
        <f>IF($B55="","",IF((VALUE(TEXT($B55,"yyyymmdd"))-20181001)&lt;0,"×",IF((TEXT($B55,"yyyymmdd")-20180000)&lt;100000,LEFT(TEXT($B55,"yyyymmdd")-20180000,1),MID(TEXT($B55,"yyyymmdd")-20180000,2,1))))</f>
        <v/>
      </c>
      <c r="AH55" s="259" t="str">
        <f>IF($B55="","",IF((VALUE(TEXT($B55,"yyyymmdd"))-20181001)&lt;0,"×",IF((TEXT($B55,"yyyymmdd")-20180000)&lt;100000,MID(TEXT($B55,"yyyymmdd")-20180000,2,1),MID(TEXT($B55,"yyyymmdd")-20180000,3,1))))</f>
        <v/>
      </c>
      <c r="AI55" s="262" t="str">
        <f>IF($B55="","",IF((VALUE(TEXT($B55,"yyyymmdd"))-20181001)&lt;0,"×",IF((TEXT($B55,"yyyymmdd")-20180000)&lt;100000,MID(TEXT($B55,"yyyymmdd")-20180000,3,1),MID(TEXT($B55,"yyyymmdd")-20180000,4,1))))</f>
        <v/>
      </c>
      <c r="AJ55" s="259" t="str">
        <f>IF($B55="","",IF((VALUE(TEXT($B55,"yyyymmdd"))-20181001)&lt;0,"×",IF((TEXT($B55,"yyyymmdd")-20180000)&lt;100000,MID(TEXT($B55,"yyyymmdd")-20180000,4,1),MID(TEXT($B55,"yyyymmdd")-20180000,5,1))))</f>
        <v/>
      </c>
      <c r="AK55" s="234" t="str">
        <f>IF($B55="","",IF((VALUE(TEXT($B55,"yyyymmdd"))-20181001)&lt;0,"×",RIGHT(TEXT($B55,"yyyymmdd")-20180000,1)))</f>
        <v/>
      </c>
    </row>
    <row r="56" spans="4:40" ht="9.9499999999999993" customHeight="1" x14ac:dyDescent="0.15">
      <c r="D56" s="277"/>
      <c r="E56" s="239"/>
      <c r="F56" s="242"/>
      <c r="G56" s="242"/>
      <c r="H56" s="242"/>
      <c r="I56" s="242"/>
      <c r="J56" s="242"/>
      <c r="K56" s="242"/>
      <c r="L56" s="242"/>
      <c r="M56" s="242"/>
      <c r="N56" s="265"/>
      <c r="O56" s="14"/>
      <c r="P56" s="269"/>
      <c r="Q56" s="269"/>
      <c r="R56" s="269"/>
      <c r="S56" s="269"/>
      <c r="T56" s="269"/>
      <c r="U56" s="270"/>
      <c r="V56" s="15"/>
      <c r="W56" s="269"/>
      <c r="X56" s="269"/>
      <c r="Y56" s="269"/>
      <c r="Z56" s="269"/>
      <c r="AA56" s="269"/>
      <c r="AB56" s="274"/>
      <c r="AC56" s="187" t="str">
        <f t="shared" si="3"/>
        <v/>
      </c>
      <c r="AD56" s="188" t="str">
        <f t="shared" si="3"/>
        <v/>
      </c>
      <c r="AE56" s="189" t="str">
        <f t="shared" si="3"/>
        <v/>
      </c>
      <c r="AF56" s="253" t="str">
        <f>IF($B56="","",IF((VALUE(TEXT($B56,"yyyymmdd"))-20181001)&lt;0,"×",IF((TEXT($B56,"yyyymmdd")-20180000)&lt;100000,0,LEFT(TEXT($B56,"yyyymmdd")-20180000,1))))</f>
        <v/>
      </c>
      <c r="AG56" s="256" t="str">
        <f>IF($B56="","",IF((VALUE(TEXT($B56,"yyyymmdd"))-20181001)&lt;0,"×",IF((TEXT($B56,"yyyymmdd")-20180000)&lt;100000,LEFT(TEXT($B56,"yyyymmdd")-20180000,1),MID(TEXT($B56,"yyyymmdd")-20180000,2,1))))</f>
        <v/>
      </c>
      <c r="AH56" s="259" t="str">
        <f>IF($B56="","",IF((VALUE(TEXT($B56,"yyyymmdd"))-20181001)&lt;0,"×",IF((TEXT($B56,"yyyymmdd")-20180000)&lt;100000,MID(TEXT($B56,"yyyymmdd")-20180000,2,1),MID(TEXT($B56,"yyyymmdd")-20180000,3,1))))</f>
        <v/>
      </c>
      <c r="AI56" s="262" t="str">
        <f>IF($B56="","",IF((VALUE(TEXT($B56,"yyyymmdd"))-20181001)&lt;0,"×",IF((TEXT($B56,"yyyymmdd")-20180000)&lt;100000,MID(TEXT($B56,"yyyymmdd")-20180000,3,1),MID(TEXT($B56,"yyyymmdd")-20180000,4,1))))</f>
        <v/>
      </c>
      <c r="AJ56" s="259" t="str">
        <f>IF($B56="","",IF((VALUE(TEXT($B56,"yyyymmdd"))-20181001)&lt;0,"×",IF((TEXT($B56,"yyyymmdd")-20180000)&lt;100000,MID(TEXT($B56,"yyyymmdd")-20180000,4,1),MID(TEXT($B56,"yyyymmdd")-20180000,5,1))))</f>
        <v/>
      </c>
      <c r="AK56" s="234" t="str">
        <f>IF($B56="","",IF((VALUE(TEXT($B56,"yyyymmdd"))-20181001)&lt;0,"×",RIGHT(TEXT($B56,"yyyymmdd")-20180000,1)))</f>
        <v/>
      </c>
    </row>
    <row r="57" spans="4:40" ht="9.9499999999999993" customHeight="1" x14ac:dyDescent="0.15">
      <c r="D57" s="277"/>
      <c r="E57" s="239"/>
      <c r="F57" s="242"/>
      <c r="G57" s="242"/>
      <c r="H57" s="242"/>
      <c r="I57" s="242"/>
      <c r="J57" s="242"/>
      <c r="K57" s="242"/>
      <c r="L57" s="242"/>
      <c r="M57" s="242"/>
      <c r="N57" s="265"/>
      <c r="O57" s="14"/>
      <c r="P57" s="269"/>
      <c r="Q57" s="269"/>
      <c r="R57" s="269"/>
      <c r="S57" s="269"/>
      <c r="T57" s="269"/>
      <c r="U57" s="270"/>
      <c r="V57" s="15"/>
      <c r="W57" s="269"/>
      <c r="X57" s="269"/>
      <c r="Y57" s="269"/>
      <c r="Z57" s="269"/>
      <c r="AA57" s="269"/>
      <c r="AB57" s="274"/>
      <c r="AC57" s="187" t="str">
        <f t="shared" si="3"/>
        <v/>
      </c>
      <c r="AD57" s="188" t="str">
        <f t="shared" si="3"/>
        <v/>
      </c>
      <c r="AE57" s="189" t="str">
        <f t="shared" si="3"/>
        <v/>
      </c>
      <c r="AF57" s="253" t="str">
        <f>IF($B57="","",IF((VALUE(TEXT($B57,"yyyymmdd"))-20181001)&lt;0,"×",IF((TEXT($B57,"yyyymmdd")-20180000)&lt;100000,0,LEFT(TEXT($B57,"yyyymmdd")-20180000,1))))</f>
        <v/>
      </c>
      <c r="AG57" s="256" t="str">
        <f>IF($B57="","",IF((VALUE(TEXT($B57,"yyyymmdd"))-20181001)&lt;0,"×",IF((TEXT($B57,"yyyymmdd")-20180000)&lt;100000,LEFT(TEXT($B57,"yyyymmdd")-20180000,1),MID(TEXT($B57,"yyyymmdd")-20180000,2,1))))</f>
        <v/>
      </c>
      <c r="AH57" s="259" t="str">
        <f>IF($B57="","",IF((VALUE(TEXT($B57,"yyyymmdd"))-20181001)&lt;0,"×",IF((TEXT($B57,"yyyymmdd")-20180000)&lt;100000,MID(TEXT($B57,"yyyymmdd")-20180000,2,1),MID(TEXT($B57,"yyyymmdd")-20180000,3,1))))</f>
        <v/>
      </c>
      <c r="AI57" s="262" t="str">
        <f>IF($B57="","",IF((VALUE(TEXT($B57,"yyyymmdd"))-20181001)&lt;0,"×",IF((TEXT($B57,"yyyymmdd")-20180000)&lt;100000,MID(TEXT($B57,"yyyymmdd")-20180000,3,1),MID(TEXT($B57,"yyyymmdd")-20180000,4,1))))</f>
        <v/>
      </c>
      <c r="AJ57" s="259" t="str">
        <f>IF($B57="","",IF((VALUE(TEXT($B57,"yyyymmdd"))-20181001)&lt;0,"×",IF((TEXT($B57,"yyyymmdd")-20180000)&lt;100000,MID(TEXT($B57,"yyyymmdd")-20180000,4,1),MID(TEXT($B57,"yyyymmdd")-20180000,5,1))))</f>
        <v/>
      </c>
      <c r="AK57" s="234" t="str">
        <f>IF($B57="","",IF((VALUE(TEXT($B57,"yyyymmdd"))-20181001)&lt;0,"×",RIGHT(TEXT($B57,"yyyymmdd")-20180000,1)))</f>
        <v/>
      </c>
    </row>
    <row r="58" spans="4:40" ht="9.9499999999999993" customHeight="1" thickBot="1" x14ac:dyDescent="0.2">
      <c r="D58" s="277"/>
      <c r="E58" s="240"/>
      <c r="F58" s="243"/>
      <c r="G58" s="243"/>
      <c r="H58" s="243"/>
      <c r="I58" s="243"/>
      <c r="J58" s="243"/>
      <c r="K58" s="243"/>
      <c r="L58" s="243"/>
      <c r="M58" s="243"/>
      <c r="N58" s="266"/>
      <c r="O58" s="16"/>
      <c r="P58" s="271"/>
      <c r="Q58" s="271"/>
      <c r="R58" s="271"/>
      <c r="S58" s="271"/>
      <c r="T58" s="271"/>
      <c r="U58" s="272"/>
      <c r="V58" s="17"/>
      <c r="W58" s="271"/>
      <c r="X58" s="271"/>
      <c r="Y58" s="271"/>
      <c r="Z58" s="271"/>
      <c r="AA58" s="271"/>
      <c r="AB58" s="275"/>
      <c r="AC58" s="190" t="str">
        <f t="shared" si="3"/>
        <v/>
      </c>
      <c r="AD58" s="191" t="str">
        <f t="shared" si="3"/>
        <v/>
      </c>
      <c r="AE58" s="192" t="str">
        <f t="shared" si="3"/>
        <v/>
      </c>
      <c r="AF58" s="254" t="str">
        <f>IF($B58="","",IF((VALUE(TEXT($B58,"yyyymmdd"))-20181001)&lt;0,"×",IF((TEXT($B58,"yyyymmdd")-20180000)&lt;100000,0,LEFT(TEXT($B58,"yyyymmdd")-20180000,1))))</f>
        <v/>
      </c>
      <c r="AG58" s="257" t="str">
        <f>IF($B58="","",IF((VALUE(TEXT($B58,"yyyymmdd"))-20181001)&lt;0,"×",IF((TEXT($B58,"yyyymmdd")-20180000)&lt;100000,LEFT(TEXT($B58,"yyyymmdd")-20180000,1),MID(TEXT($B58,"yyyymmdd")-20180000,2,1))))</f>
        <v/>
      </c>
      <c r="AH58" s="260" t="str">
        <f>IF($B58="","",IF((VALUE(TEXT($B58,"yyyymmdd"))-20181001)&lt;0,"×",IF((TEXT($B58,"yyyymmdd")-20180000)&lt;100000,MID(TEXT($B58,"yyyymmdd")-20180000,2,1),MID(TEXT($B58,"yyyymmdd")-20180000,3,1))))</f>
        <v/>
      </c>
      <c r="AI58" s="263" t="str">
        <f>IF($B58="","",IF((VALUE(TEXT($B58,"yyyymmdd"))-20181001)&lt;0,"×",IF((TEXT($B58,"yyyymmdd")-20180000)&lt;100000,MID(TEXT($B58,"yyyymmdd")-20180000,3,1),MID(TEXT($B58,"yyyymmdd")-20180000,4,1))))</f>
        <v/>
      </c>
      <c r="AJ58" s="260" t="str">
        <f>IF($B58="","",IF((VALUE(TEXT($B58,"yyyymmdd"))-20181001)&lt;0,"×",IF((TEXT($B58,"yyyymmdd")-20180000)&lt;100000,MID(TEXT($B58,"yyyymmdd")-20180000,4,1),MID(TEXT($B58,"yyyymmdd")-20180000,5,1))))</f>
        <v/>
      </c>
      <c r="AK58" s="235" t="str">
        <f>IF($B58="","",IF((VALUE(TEXT($B58,"yyyymmdd"))-20181001)&lt;0,"×",RIGHT(TEXT($B58,"yyyymmdd")-20180000,1)))</f>
        <v/>
      </c>
    </row>
    <row r="59" spans="4:40" ht="12.75" customHeight="1" x14ac:dyDescent="0.15">
      <c r="D59" s="277"/>
      <c r="E59" s="236" t="s">
        <v>21</v>
      </c>
      <c r="F59" s="236"/>
      <c r="G59" s="236"/>
      <c r="H59" s="236"/>
      <c r="I59" s="236"/>
      <c r="J59" s="236"/>
      <c r="K59" s="237"/>
    </row>
    <row r="60" spans="4:40" ht="9.9499999999999993" customHeight="1" x14ac:dyDescent="0.15">
      <c r="D60" s="277"/>
      <c r="E60" s="238" t="str">
        <f>IF(入力!I22="","",LEFT(RIGHT(CONCATENATE(" ",入力!I22),3),1))</f>
        <v/>
      </c>
      <c r="F60" s="241" t="str">
        <f>IF(入力!I22="","",MID(RIGHT(CONCATENATE(" ",入力!I22),3),2,1))</f>
        <v/>
      </c>
      <c r="G60" s="244" t="str">
        <f>IF(入力!I22="","",RIGHT(RIGHT(CONCATENATE(" ",入力!I22),3),1))</f>
        <v/>
      </c>
      <c r="H60" s="247">
        <v>0</v>
      </c>
      <c r="I60" s="241">
        <v>0</v>
      </c>
      <c r="J60" s="241">
        <v>0</v>
      </c>
      <c r="K60" s="58"/>
    </row>
    <row r="61" spans="4:40" ht="9.9499999999999993" customHeight="1" x14ac:dyDescent="0.15">
      <c r="D61" s="277"/>
      <c r="E61" s="239"/>
      <c r="F61" s="242"/>
      <c r="G61" s="245"/>
      <c r="H61" s="248"/>
      <c r="I61" s="242"/>
      <c r="J61" s="242"/>
      <c r="K61" s="59"/>
    </row>
    <row r="62" spans="4:40" ht="9.9499999999999993" customHeight="1" x14ac:dyDescent="0.15">
      <c r="D62" s="277"/>
      <c r="E62" s="239"/>
      <c r="F62" s="242"/>
      <c r="G62" s="245"/>
      <c r="H62" s="248"/>
      <c r="I62" s="242"/>
      <c r="J62" s="242"/>
      <c r="K62" s="59"/>
    </row>
    <row r="63" spans="4:40" ht="9.9499999999999993" customHeight="1" x14ac:dyDescent="0.15">
      <c r="D63" s="277"/>
      <c r="E63" s="239"/>
      <c r="F63" s="242"/>
      <c r="G63" s="245"/>
      <c r="H63" s="248"/>
      <c r="I63" s="242"/>
      <c r="J63" s="242"/>
      <c r="K63" s="250" t="s">
        <v>22</v>
      </c>
    </row>
    <row r="64" spans="4:40" ht="9.9499999999999993" customHeight="1" thickBot="1" x14ac:dyDescent="0.2">
      <c r="D64" s="278"/>
      <c r="E64" s="240"/>
      <c r="F64" s="243"/>
      <c r="G64" s="246"/>
      <c r="H64" s="249"/>
      <c r="I64" s="243"/>
      <c r="J64" s="243"/>
      <c r="K64" s="251"/>
    </row>
    <row r="65" spans="4:50" s="1" customFormat="1" ht="12.75" customHeight="1" x14ac:dyDescent="0.15"/>
    <row r="66" spans="4:50" s="1" customFormat="1" ht="12.75" customHeight="1" x14ac:dyDescent="0.15">
      <c r="D66" s="152" t="s">
        <v>23</v>
      </c>
      <c r="E66" s="153"/>
      <c r="F66" s="153"/>
      <c r="G66" s="153"/>
      <c r="H66" s="154"/>
      <c r="I66" s="208" t="str">
        <f>DBCS(入力!E3)</f>
        <v/>
      </c>
      <c r="J66" s="209"/>
      <c r="K66" s="209"/>
      <c r="L66" s="209"/>
      <c r="M66" s="209"/>
      <c r="N66" s="209"/>
      <c r="O66" s="209"/>
      <c r="P66" s="209"/>
      <c r="Q66" s="209"/>
      <c r="R66" s="209"/>
      <c r="S66" s="209"/>
      <c r="T66" s="209"/>
      <c r="U66" s="209"/>
      <c r="V66" s="210"/>
      <c r="W66" s="30"/>
      <c r="X66" s="30"/>
      <c r="Y66" s="174" t="str">
        <f>IF(入力!E11="","",入力!E11)</f>
        <v/>
      </c>
      <c r="Z66" s="174"/>
      <c r="AA66" s="174"/>
      <c r="AB66" s="174"/>
      <c r="AC66" s="42" t="s">
        <v>33</v>
      </c>
      <c r="AD66" s="30"/>
      <c r="AE66" s="30"/>
      <c r="AF66" s="30"/>
      <c r="AG66" s="30"/>
      <c r="AI66" s="4"/>
      <c r="AJ66" s="232" t="s">
        <v>24</v>
      </c>
      <c r="AK66" s="232"/>
      <c r="AL66" s="5"/>
    </row>
    <row r="67" spans="4:50" s="1" customFormat="1" ht="12.75" customHeight="1" x14ac:dyDescent="0.15">
      <c r="D67" s="155"/>
      <c r="E67" s="156"/>
      <c r="F67" s="156"/>
      <c r="G67" s="156"/>
      <c r="H67" s="157"/>
      <c r="I67" s="199"/>
      <c r="J67" s="200"/>
      <c r="K67" s="200"/>
      <c r="L67" s="200"/>
      <c r="M67" s="200"/>
      <c r="N67" s="200"/>
      <c r="O67" s="200"/>
      <c r="P67" s="200"/>
      <c r="Q67" s="200"/>
      <c r="R67" s="200"/>
      <c r="S67" s="200"/>
      <c r="T67" s="200"/>
      <c r="U67" s="200"/>
      <c r="V67" s="201"/>
      <c r="W67" s="30"/>
      <c r="X67" s="30"/>
      <c r="Y67" s="30"/>
      <c r="Z67" s="30"/>
      <c r="AA67" s="30"/>
      <c r="AB67" s="30"/>
      <c r="AC67" s="30"/>
      <c r="AD67" s="30"/>
      <c r="AE67" s="30"/>
      <c r="AF67" s="30"/>
      <c r="AG67" s="30"/>
    </row>
    <row r="68" spans="4:50" s="1" customFormat="1" ht="12.75" customHeight="1" x14ac:dyDescent="0.15">
      <c r="D68" s="155" t="s">
        <v>25</v>
      </c>
      <c r="E68" s="156"/>
      <c r="F68" s="156"/>
      <c r="G68" s="156"/>
      <c r="H68" s="157"/>
      <c r="I68" s="199" t="str">
        <f>DBCS(入力!E4)</f>
        <v/>
      </c>
      <c r="J68" s="200"/>
      <c r="K68" s="200"/>
      <c r="L68" s="200"/>
      <c r="M68" s="200"/>
      <c r="N68" s="200"/>
      <c r="O68" s="200"/>
      <c r="P68" s="200"/>
      <c r="Q68" s="200"/>
      <c r="R68" s="200"/>
      <c r="S68" s="200"/>
      <c r="T68" s="200"/>
      <c r="U68" s="200"/>
      <c r="V68" s="201"/>
      <c r="W68" s="30"/>
      <c r="X68" s="30"/>
      <c r="Y68" s="30"/>
      <c r="Z68" s="30"/>
      <c r="AA68" s="30"/>
      <c r="AB68" s="30"/>
      <c r="AC68" s="30"/>
      <c r="AD68" s="30"/>
      <c r="AE68" s="30"/>
      <c r="AF68" s="30"/>
      <c r="AG68" s="30"/>
    </row>
    <row r="69" spans="4:50" s="1" customFormat="1" ht="12.75" customHeight="1" x14ac:dyDescent="0.15">
      <c r="D69" s="155"/>
      <c r="E69" s="156"/>
      <c r="F69" s="156"/>
      <c r="G69" s="156"/>
      <c r="H69" s="157"/>
      <c r="I69" s="199"/>
      <c r="J69" s="200"/>
      <c r="K69" s="200"/>
      <c r="L69" s="200"/>
      <c r="M69" s="200"/>
      <c r="N69" s="200"/>
      <c r="O69" s="200"/>
      <c r="P69" s="200"/>
      <c r="Q69" s="200"/>
      <c r="R69" s="200"/>
      <c r="S69" s="200"/>
      <c r="T69" s="200"/>
      <c r="U69" s="200"/>
      <c r="V69" s="201"/>
      <c r="W69" s="30"/>
      <c r="X69" s="30"/>
      <c r="Y69" s="30"/>
      <c r="Z69" s="30"/>
      <c r="AA69" s="30"/>
      <c r="AB69" s="30"/>
      <c r="AC69" s="30"/>
      <c r="AD69" s="30"/>
      <c r="AE69" s="30"/>
      <c r="AF69" s="30"/>
      <c r="AG69" s="30"/>
    </row>
    <row r="70" spans="4:50" s="1" customFormat="1" ht="12.75" customHeight="1" x14ac:dyDescent="0.15">
      <c r="D70" s="155" t="s">
        <v>26</v>
      </c>
      <c r="E70" s="156"/>
      <c r="F70" s="156"/>
      <c r="G70" s="156"/>
      <c r="H70" s="157"/>
      <c r="I70" s="199" t="str">
        <f>IF(入力!E5="","",入力!E5)</f>
        <v/>
      </c>
      <c r="J70" s="200"/>
      <c r="K70" s="200"/>
      <c r="L70" s="200"/>
      <c r="M70" s="200"/>
      <c r="N70" s="200"/>
      <c r="O70" s="200"/>
      <c r="P70" s="200"/>
      <c r="Q70" s="200"/>
      <c r="R70" s="200"/>
      <c r="S70" s="200"/>
      <c r="T70" s="200"/>
      <c r="U70" s="200"/>
      <c r="V70" s="201"/>
      <c r="W70" s="30"/>
      <c r="X70" s="152" t="s">
        <v>60</v>
      </c>
      <c r="Y70" s="153"/>
      <c r="Z70" s="153"/>
      <c r="AA70" s="154"/>
      <c r="AB70" s="137" t="str">
        <f>IF(入力!E8="","",入力!E8)</f>
        <v/>
      </c>
      <c r="AC70" s="137"/>
      <c r="AD70" s="137"/>
      <c r="AE70" s="137"/>
      <c r="AF70" s="137"/>
      <c r="AG70" s="138"/>
    </row>
    <row r="71" spans="4:50" s="1" customFormat="1" ht="12.75" customHeight="1" x14ac:dyDescent="0.15">
      <c r="D71" s="155"/>
      <c r="E71" s="156"/>
      <c r="F71" s="156"/>
      <c r="G71" s="156"/>
      <c r="H71" s="157"/>
      <c r="I71" s="199"/>
      <c r="J71" s="200"/>
      <c r="K71" s="200"/>
      <c r="L71" s="200"/>
      <c r="M71" s="200"/>
      <c r="N71" s="200"/>
      <c r="O71" s="200"/>
      <c r="P71" s="200"/>
      <c r="Q71" s="200"/>
      <c r="R71" s="200"/>
      <c r="S71" s="200"/>
      <c r="T71" s="200"/>
      <c r="U71" s="200"/>
      <c r="V71" s="201"/>
      <c r="W71" s="30"/>
      <c r="X71" s="155"/>
      <c r="Y71" s="156"/>
      <c r="Z71" s="156"/>
      <c r="AA71" s="157"/>
      <c r="AB71" s="139"/>
      <c r="AC71" s="139"/>
      <c r="AD71" s="139"/>
      <c r="AE71" s="139"/>
      <c r="AF71" s="139"/>
      <c r="AG71" s="140"/>
    </row>
    <row r="72" spans="4:50" s="1" customFormat="1" ht="12.75" customHeight="1" x14ac:dyDescent="0.15">
      <c r="D72" s="155" t="s">
        <v>27</v>
      </c>
      <c r="E72" s="156"/>
      <c r="F72" s="156"/>
      <c r="G72" s="156"/>
      <c r="H72" s="157"/>
      <c r="I72" s="199" t="str">
        <f>DBCS(入力!E6)</f>
        <v/>
      </c>
      <c r="J72" s="200"/>
      <c r="K72" s="200"/>
      <c r="L72" s="200"/>
      <c r="M72" s="200"/>
      <c r="N72" s="200"/>
      <c r="O72" s="200"/>
      <c r="P72" s="200"/>
      <c r="Q72" s="200"/>
      <c r="R72" s="200"/>
      <c r="S72" s="200"/>
      <c r="T72" s="200"/>
      <c r="U72" s="200"/>
      <c r="V72" s="201"/>
      <c r="W72" s="30"/>
      <c r="X72" s="155" t="s">
        <v>27</v>
      </c>
      <c r="Y72" s="156"/>
      <c r="Z72" s="156"/>
      <c r="AA72" s="157"/>
      <c r="AB72" s="139" t="str">
        <f>DBCS(入力!E9)</f>
        <v/>
      </c>
      <c r="AC72" s="139"/>
      <c r="AD72" s="139"/>
      <c r="AE72" s="139"/>
      <c r="AF72" s="139"/>
      <c r="AG72" s="140"/>
    </row>
    <row r="73" spans="4:50" s="1" customFormat="1" ht="12.75" customHeight="1" x14ac:dyDescent="0.15">
      <c r="D73" s="158"/>
      <c r="E73" s="159"/>
      <c r="F73" s="159"/>
      <c r="G73" s="159"/>
      <c r="H73" s="160"/>
      <c r="I73" s="202"/>
      <c r="J73" s="203"/>
      <c r="K73" s="203"/>
      <c r="L73" s="203"/>
      <c r="M73" s="203"/>
      <c r="N73" s="203"/>
      <c r="O73" s="203"/>
      <c r="P73" s="203"/>
      <c r="Q73" s="203"/>
      <c r="R73" s="203"/>
      <c r="S73" s="203"/>
      <c r="T73" s="203"/>
      <c r="U73" s="203"/>
      <c r="V73" s="204"/>
      <c r="W73" s="30"/>
      <c r="X73" s="158"/>
      <c r="Y73" s="159"/>
      <c r="Z73" s="159"/>
      <c r="AA73" s="160"/>
      <c r="AB73" s="141"/>
      <c r="AC73" s="141"/>
      <c r="AD73" s="141"/>
      <c r="AE73" s="141"/>
      <c r="AF73" s="141"/>
      <c r="AG73" s="142"/>
      <c r="AO73" s="6"/>
    </row>
    <row r="74" spans="4:50" s="1" customFormat="1" ht="12.75" customHeight="1" x14ac:dyDescent="0.15">
      <c r="AX74" s="6"/>
    </row>
  </sheetData>
  <sheetProtection algorithmName="SHA-512" hashValue="o+rI7Rdev8B7RUDXUF90VY3GJ4tABWb9KpKl6wxFmDgVsuLV01Uc87t7d+47sVheDjVMSvLWN//KbLApwD0NpA==" saltValue="k6dBK+7w/QsJ9yZkZLALhA==" spinCount="100000" sheet="1" objects="1" scenarios="1"/>
  <mergeCells count="166">
    <mergeCell ref="AC14:AK14"/>
    <mergeCell ref="Q10:Q12"/>
    <mergeCell ref="R10:R12"/>
    <mergeCell ref="R2:Z3"/>
    <mergeCell ref="AH5:AK5"/>
    <mergeCell ref="D9:F9"/>
    <mergeCell ref="G9:I9"/>
    <mergeCell ref="J9:M9"/>
    <mergeCell ref="N9:R9"/>
    <mergeCell ref="S9:V9"/>
    <mergeCell ref="H10:H12"/>
    <mergeCell ref="I10:I12"/>
    <mergeCell ref="J10:J12"/>
    <mergeCell ref="K10:K12"/>
    <mergeCell ref="L10:L12"/>
    <mergeCell ref="S10:S12"/>
    <mergeCell ref="T10:T12"/>
    <mergeCell ref="AH6:AH8"/>
    <mergeCell ref="AI6:AI8"/>
    <mergeCell ref="AJ6:AJ8"/>
    <mergeCell ref="AK6:AK8"/>
    <mergeCell ref="D15:D25"/>
    <mergeCell ref="E15:E19"/>
    <mergeCell ref="F15:F19"/>
    <mergeCell ref="G15:G19"/>
    <mergeCell ref="H15:H19"/>
    <mergeCell ref="M10:M12"/>
    <mergeCell ref="N10:N12"/>
    <mergeCell ref="O10:O12"/>
    <mergeCell ref="P10:P12"/>
    <mergeCell ref="E14:N14"/>
    <mergeCell ref="O14:AB14"/>
    <mergeCell ref="D10:F12"/>
    <mergeCell ref="G10:G12"/>
    <mergeCell ref="U10:U12"/>
    <mergeCell ref="V10:V12"/>
    <mergeCell ref="AI15:AI19"/>
    <mergeCell ref="AJ15:AJ19"/>
    <mergeCell ref="AK15:AK19"/>
    <mergeCell ref="E20:K20"/>
    <mergeCell ref="E21:E25"/>
    <mergeCell ref="F21:F25"/>
    <mergeCell ref="G21:G25"/>
    <mergeCell ref="H21:H25"/>
    <mergeCell ref="I21:I25"/>
    <mergeCell ref="J21:J25"/>
    <mergeCell ref="P15:U19"/>
    <mergeCell ref="W15:AB19"/>
    <mergeCell ref="AC15:AE19"/>
    <mergeCell ref="AF15:AF19"/>
    <mergeCell ref="AG15:AG19"/>
    <mergeCell ref="AH15:AH19"/>
    <mergeCell ref="I15:I19"/>
    <mergeCell ref="J15:J19"/>
    <mergeCell ref="K15:K19"/>
    <mergeCell ref="L15:L19"/>
    <mergeCell ref="M15:M19"/>
    <mergeCell ref="N15:N19"/>
    <mergeCell ref="K24:K25"/>
    <mergeCell ref="E27:N27"/>
    <mergeCell ref="O27:AB27"/>
    <mergeCell ref="AC27:AK27"/>
    <mergeCell ref="D28:D38"/>
    <mergeCell ref="E28:E32"/>
    <mergeCell ref="F28:F32"/>
    <mergeCell ref="G28:G32"/>
    <mergeCell ref="H28:H32"/>
    <mergeCell ref="I28:I32"/>
    <mergeCell ref="AJ28:AJ32"/>
    <mergeCell ref="AK28:AK32"/>
    <mergeCell ref="E33:K33"/>
    <mergeCell ref="E34:E38"/>
    <mergeCell ref="F34:F38"/>
    <mergeCell ref="G34:G38"/>
    <mergeCell ref="H34:H38"/>
    <mergeCell ref="I34:I38"/>
    <mergeCell ref="J34:J38"/>
    <mergeCell ref="K37:K38"/>
    <mergeCell ref="W28:AB32"/>
    <mergeCell ref="AC28:AE32"/>
    <mergeCell ref="AF28:AF32"/>
    <mergeCell ref="AG28:AG32"/>
    <mergeCell ref="AI41:AI45"/>
    <mergeCell ref="AJ41:AJ45"/>
    <mergeCell ref="K41:K45"/>
    <mergeCell ref="L41:L45"/>
    <mergeCell ref="AH28:AH32"/>
    <mergeCell ref="AI28:AI32"/>
    <mergeCell ref="J28:J32"/>
    <mergeCell ref="K28:K32"/>
    <mergeCell ref="L28:L32"/>
    <mergeCell ref="M28:M32"/>
    <mergeCell ref="N28:N32"/>
    <mergeCell ref="P28:U32"/>
    <mergeCell ref="E40:N40"/>
    <mergeCell ref="O40:AB40"/>
    <mergeCell ref="AC40:AK40"/>
    <mergeCell ref="E53:N53"/>
    <mergeCell ref="O53:AB53"/>
    <mergeCell ref="AC53:AK53"/>
    <mergeCell ref="D54:D64"/>
    <mergeCell ref="E54:E58"/>
    <mergeCell ref="F54:F58"/>
    <mergeCell ref="G54:G58"/>
    <mergeCell ref="H54:H58"/>
    <mergeCell ref="I54:I58"/>
    <mergeCell ref="J54:J58"/>
    <mergeCell ref="D41:D51"/>
    <mergeCell ref="E41:E45"/>
    <mergeCell ref="F41:F45"/>
    <mergeCell ref="G41:G45"/>
    <mergeCell ref="H41:H45"/>
    <mergeCell ref="I41:I45"/>
    <mergeCell ref="J41:J45"/>
    <mergeCell ref="AK41:AK45"/>
    <mergeCell ref="E46:K46"/>
    <mergeCell ref="E47:E51"/>
    <mergeCell ref="F47:F51"/>
    <mergeCell ref="G47:G51"/>
    <mergeCell ref="H47:H51"/>
    <mergeCell ref="I47:I51"/>
    <mergeCell ref="J47:J51"/>
    <mergeCell ref="K50:K51"/>
    <mergeCell ref="AC41:AE45"/>
    <mergeCell ref="AF41:AF45"/>
    <mergeCell ref="AG41:AG45"/>
    <mergeCell ref="M41:M45"/>
    <mergeCell ref="N41:N45"/>
    <mergeCell ref="P41:U45"/>
    <mergeCell ref="W41:AB45"/>
    <mergeCell ref="AH41:AH45"/>
    <mergeCell ref="AJ66:AK66"/>
    <mergeCell ref="AK54:AK58"/>
    <mergeCell ref="E59:K59"/>
    <mergeCell ref="E60:E64"/>
    <mergeCell ref="F60:F64"/>
    <mergeCell ref="G60:G64"/>
    <mergeCell ref="H60:H64"/>
    <mergeCell ref="I60:I64"/>
    <mergeCell ref="J60:J64"/>
    <mergeCell ref="K63:K64"/>
    <mergeCell ref="AC54:AE58"/>
    <mergeCell ref="AF54:AF58"/>
    <mergeCell ref="AG54:AG58"/>
    <mergeCell ref="AH54:AH58"/>
    <mergeCell ref="AI54:AI58"/>
    <mergeCell ref="AJ54:AJ58"/>
    <mergeCell ref="K54:K58"/>
    <mergeCell ref="L54:L58"/>
    <mergeCell ref="M54:M58"/>
    <mergeCell ref="N54:N58"/>
    <mergeCell ref="P54:U58"/>
    <mergeCell ref="W54:AB58"/>
    <mergeCell ref="I66:V67"/>
    <mergeCell ref="D68:H69"/>
    <mergeCell ref="I68:V69"/>
    <mergeCell ref="D70:H71"/>
    <mergeCell ref="D72:H73"/>
    <mergeCell ref="I72:V73"/>
    <mergeCell ref="D66:H67"/>
    <mergeCell ref="Y66:AB66"/>
    <mergeCell ref="X70:AA71"/>
    <mergeCell ref="AB70:AG71"/>
    <mergeCell ref="X72:AA73"/>
    <mergeCell ref="AB72:AG73"/>
    <mergeCell ref="I70:V71"/>
  </mergeCells>
  <phoneticPr fontId="1"/>
  <pageMargins left="0.19685039370078741" right="0.19685039370078741" top="0.39370078740157483" bottom="0.39370078740157483" header="0.31496062992125984" footer="0"/>
  <pageSetup paperSize="9" scale="74" orientation="landscape" r:id="rId1"/>
  <headerFooter>
    <oddFooter>&amp;L&amp;"ＭＳ 明朝,標準"&amp;8報道基金_03k（202508改訂）</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D1:AX74"/>
  <sheetViews>
    <sheetView showGridLines="0" zoomScaleNormal="100" zoomScaleSheetLayoutView="70" workbookViewId="0"/>
  </sheetViews>
  <sheetFormatPr defaultColWidth="5.125" defaultRowHeight="11.25" customHeight="1" x14ac:dyDescent="0.15"/>
  <cols>
    <col min="1" max="3" width="3.625" style="6" customWidth="1"/>
    <col min="4" max="16384" width="5.125" style="6"/>
  </cols>
  <sheetData>
    <row r="1" spans="4:38" s="30" customFormat="1" ht="5.0999999999999996" customHeight="1" x14ac:dyDescent="0.15"/>
    <row r="2" spans="4:38" s="30" customFormat="1" ht="11.25" customHeight="1" x14ac:dyDescent="0.15">
      <c r="R2" s="216" t="s">
        <v>30</v>
      </c>
      <c r="S2" s="216"/>
      <c r="T2" s="216"/>
      <c r="U2" s="216"/>
      <c r="V2" s="216"/>
      <c r="W2" s="216"/>
      <c r="X2" s="216"/>
      <c r="Y2" s="216"/>
      <c r="Z2" s="216"/>
    </row>
    <row r="3" spans="4:38" s="30" customFormat="1" ht="11.25" customHeight="1" x14ac:dyDescent="0.2">
      <c r="D3" s="31"/>
      <c r="E3" s="31"/>
      <c r="F3" s="31"/>
      <c r="P3" s="32"/>
      <c r="Q3" s="33" t="s">
        <v>12</v>
      </c>
      <c r="R3" s="216"/>
      <c r="S3" s="216"/>
      <c r="T3" s="216"/>
      <c r="U3" s="216"/>
      <c r="V3" s="216"/>
      <c r="W3" s="216"/>
      <c r="X3" s="216"/>
      <c r="Y3" s="216"/>
      <c r="Z3" s="216"/>
    </row>
    <row r="4" spans="4:38" s="30" customFormat="1" ht="11.25" customHeight="1" thickBot="1" x14ac:dyDescent="0.2">
      <c r="D4" s="31"/>
      <c r="E4" s="31"/>
      <c r="F4" s="31"/>
      <c r="R4" s="34"/>
      <c r="S4" s="34"/>
      <c r="T4" s="34"/>
      <c r="U4" s="34"/>
      <c r="V4" s="34"/>
      <c r="W4" s="34"/>
      <c r="X4" s="34"/>
      <c r="Y4" s="34"/>
      <c r="Z4" s="34"/>
    </row>
    <row r="5" spans="4:38" s="30" customFormat="1" ht="12.75" customHeight="1" x14ac:dyDescent="0.15">
      <c r="S5" s="34"/>
      <c r="T5" s="34"/>
      <c r="U5" s="34"/>
      <c r="V5" s="34"/>
      <c r="W5" s="34"/>
      <c r="X5" s="34"/>
      <c r="Y5" s="34"/>
      <c r="Z5" s="34"/>
      <c r="AA5" s="34"/>
      <c r="AH5" s="162" t="s">
        <v>13</v>
      </c>
      <c r="AI5" s="163"/>
      <c r="AJ5" s="163"/>
      <c r="AK5" s="164"/>
    </row>
    <row r="6" spans="4:38" s="30" customFormat="1" ht="12.75" customHeight="1" x14ac:dyDescent="0.15">
      <c r="Q6" s="35"/>
      <c r="AC6" s="36"/>
      <c r="AD6" s="36"/>
      <c r="AE6" s="36"/>
      <c r="AH6" s="143"/>
      <c r="AI6" s="146"/>
      <c r="AJ6" s="146"/>
      <c r="AK6" s="149"/>
    </row>
    <row r="7" spans="4:38" s="30" customFormat="1" ht="12.75" customHeight="1" x14ac:dyDescent="0.15">
      <c r="Q7" s="35"/>
      <c r="AC7" s="36"/>
      <c r="AD7" s="36"/>
      <c r="AE7" s="36"/>
      <c r="AH7" s="144"/>
      <c r="AI7" s="147"/>
      <c r="AJ7" s="147"/>
      <c r="AK7" s="150"/>
    </row>
    <row r="8" spans="4:38" s="30" customFormat="1" ht="12.75" customHeight="1" thickBot="1" x14ac:dyDescent="0.25">
      <c r="Y8" s="32"/>
      <c r="Z8" s="32"/>
      <c r="AA8" s="32"/>
      <c r="AB8" s="32"/>
      <c r="AC8" s="32"/>
      <c r="AH8" s="145"/>
      <c r="AI8" s="148"/>
      <c r="AJ8" s="148"/>
      <c r="AK8" s="151"/>
    </row>
    <row r="9" spans="4:38" s="30" customFormat="1" ht="12.75" customHeight="1" x14ac:dyDescent="0.15">
      <c r="D9" s="162" t="s">
        <v>54</v>
      </c>
      <c r="E9" s="163"/>
      <c r="F9" s="164"/>
      <c r="G9" s="162" t="s">
        <v>55</v>
      </c>
      <c r="H9" s="163"/>
      <c r="I9" s="164"/>
      <c r="J9" s="162" t="s">
        <v>14</v>
      </c>
      <c r="K9" s="163"/>
      <c r="L9" s="163"/>
      <c r="M9" s="164"/>
      <c r="N9" s="162" t="s">
        <v>15</v>
      </c>
      <c r="O9" s="163"/>
      <c r="P9" s="163"/>
      <c r="Q9" s="163"/>
      <c r="R9" s="164"/>
      <c r="S9" s="162" t="s">
        <v>53</v>
      </c>
      <c r="T9" s="163"/>
      <c r="U9" s="163"/>
      <c r="V9" s="164"/>
    </row>
    <row r="10" spans="4:38" s="30" customFormat="1" ht="12.75" customHeight="1" x14ac:dyDescent="0.15">
      <c r="D10" s="218">
        <v>8</v>
      </c>
      <c r="E10" s="219"/>
      <c r="F10" s="220"/>
      <c r="G10" s="143">
        <v>0</v>
      </c>
      <c r="H10" s="146">
        <v>2</v>
      </c>
      <c r="I10" s="149">
        <v>0</v>
      </c>
      <c r="J10" s="143">
        <v>0</v>
      </c>
      <c r="K10" s="146">
        <v>0</v>
      </c>
      <c r="L10" s="146">
        <v>8</v>
      </c>
      <c r="M10" s="149">
        <v>8</v>
      </c>
      <c r="N10" s="143" t="str">
        <f>IF(入力!E2="","",LEFT(RIGHT(CONCATENATE("      ",入力!E2),5),1))</f>
        <v/>
      </c>
      <c r="O10" s="146" t="str">
        <f>IF(入力!E2="","",MID(RIGHT(CONCATENATE("      ",入力!E2),5),2,1))</f>
        <v/>
      </c>
      <c r="P10" s="146" t="str">
        <f>IF(入力!E2="","",MID(RIGHT(CONCATENATE("      ",入力!E2),5),3,1))</f>
        <v/>
      </c>
      <c r="Q10" s="146" t="str">
        <f>IF(入力!E2="","",MID(RIGHT(CONCATENATE("      ",入力!E2),5),4,1))</f>
        <v/>
      </c>
      <c r="R10" s="149" t="str">
        <f>IF(入力!E2="","",RIGHT(RIGHT(CONCATENATE("      ",入力!E2),5),1))</f>
        <v/>
      </c>
      <c r="S10" s="143" t="s">
        <v>61</v>
      </c>
      <c r="T10" s="146">
        <v>1</v>
      </c>
      <c r="U10" s="146">
        <v>1</v>
      </c>
      <c r="V10" s="149">
        <v>1</v>
      </c>
      <c r="W10" s="37"/>
      <c r="X10" s="37"/>
      <c r="Y10" s="38"/>
      <c r="AF10" s="43"/>
      <c r="AG10" s="43"/>
      <c r="AH10" s="43"/>
      <c r="AI10" s="43"/>
    </row>
    <row r="11" spans="4:38" s="30" customFormat="1" ht="12.75" customHeight="1" x14ac:dyDescent="0.15">
      <c r="D11" s="221"/>
      <c r="E11" s="222"/>
      <c r="F11" s="223"/>
      <c r="G11" s="144"/>
      <c r="H11" s="147"/>
      <c r="I11" s="150"/>
      <c r="J11" s="144"/>
      <c r="K11" s="147"/>
      <c r="L11" s="147"/>
      <c r="M11" s="150"/>
      <c r="N11" s="144"/>
      <c r="O11" s="147"/>
      <c r="P11" s="147"/>
      <c r="Q11" s="147"/>
      <c r="R11" s="150"/>
      <c r="S11" s="144"/>
      <c r="T11" s="147"/>
      <c r="U11" s="147"/>
      <c r="V11" s="150"/>
      <c r="W11" s="37"/>
      <c r="X11" s="37"/>
      <c r="Y11" s="38"/>
      <c r="AG11" s="43"/>
      <c r="AH11" s="43"/>
      <c r="AI11" s="43"/>
      <c r="AJ11" s="43"/>
    </row>
    <row r="12" spans="4:38" s="30" customFormat="1" ht="12.75" customHeight="1" thickBot="1" x14ac:dyDescent="0.2">
      <c r="D12" s="224"/>
      <c r="E12" s="225"/>
      <c r="F12" s="226"/>
      <c r="G12" s="145"/>
      <c r="H12" s="148"/>
      <c r="I12" s="151"/>
      <c r="J12" s="145"/>
      <c r="K12" s="148"/>
      <c r="L12" s="148"/>
      <c r="M12" s="151"/>
      <c r="N12" s="145"/>
      <c r="O12" s="148"/>
      <c r="P12" s="148"/>
      <c r="Q12" s="148"/>
      <c r="R12" s="151"/>
      <c r="S12" s="145"/>
      <c r="T12" s="148"/>
      <c r="U12" s="148"/>
      <c r="V12" s="151"/>
      <c r="W12" s="39"/>
      <c r="X12" s="39"/>
      <c r="Y12" s="39"/>
      <c r="AG12" s="43"/>
      <c r="AH12" s="43"/>
      <c r="AI12" s="43"/>
      <c r="AJ12" s="43"/>
    </row>
    <row r="13" spans="4:38" ht="11.25" customHeight="1" thickBot="1" x14ac:dyDescent="0.2">
      <c r="D13" s="8"/>
      <c r="E13" s="9"/>
      <c r="F13" s="9"/>
      <c r="G13" s="10"/>
      <c r="H13" s="3"/>
      <c r="I13" s="3"/>
      <c r="J13" s="3"/>
      <c r="K13" s="3"/>
      <c r="L13" s="3"/>
      <c r="M13" s="3"/>
      <c r="N13" s="3"/>
      <c r="O13" s="3"/>
      <c r="P13" s="3"/>
      <c r="Q13" s="3"/>
      <c r="R13" s="3"/>
      <c r="S13" s="3"/>
      <c r="T13" s="3"/>
      <c r="U13" s="2"/>
      <c r="V13" s="3"/>
      <c r="W13" s="3"/>
      <c r="X13" s="3"/>
      <c r="Y13" s="3"/>
      <c r="Z13" s="3"/>
      <c r="AA13" s="3"/>
      <c r="AB13" s="1"/>
      <c r="AC13" s="1"/>
      <c r="AD13" s="1"/>
      <c r="AI13" s="7"/>
      <c r="AJ13" s="7"/>
      <c r="AK13" s="7"/>
      <c r="AL13" s="7"/>
    </row>
    <row r="14" spans="4:38" ht="12.75" customHeight="1" x14ac:dyDescent="0.15">
      <c r="D14" s="11" t="s">
        <v>16</v>
      </c>
      <c r="E14" s="279" t="s">
        <v>17</v>
      </c>
      <c r="F14" s="280"/>
      <c r="G14" s="280"/>
      <c r="H14" s="280"/>
      <c r="I14" s="280"/>
      <c r="J14" s="280"/>
      <c r="K14" s="280"/>
      <c r="L14" s="280"/>
      <c r="M14" s="280"/>
      <c r="N14" s="281"/>
      <c r="O14" s="282" t="s">
        <v>18</v>
      </c>
      <c r="P14" s="236"/>
      <c r="Q14" s="236"/>
      <c r="R14" s="236"/>
      <c r="S14" s="236"/>
      <c r="T14" s="236"/>
      <c r="U14" s="236"/>
      <c r="V14" s="236"/>
      <c r="W14" s="236"/>
      <c r="X14" s="236"/>
      <c r="Y14" s="236"/>
      <c r="Z14" s="236"/>
      <c r="AA14" s="236"/>
      <c r="AB14" s="237"/>
      <c r="AC14" s="283" t="s">
        <v>31</v>
      </c>
      <c r="AD14" s="284"/>
      <c r="AE14" s="284"/>
      <c r="AF14" s="284"/>
      <c r="AG14" s="284"/>
      <c r="AH14" s="284"/>
      <c r="AI14" s="284"/>
      <c r="AJ14" s="284"/>
      <c r="AK14" s="285"/>
    </row>
    <row r="15" spans="4:38" ht="9.9499999999999993" customHeight="1" x14ac:dyDescent="0.15">
      <c r="D15" s="276">
        <v>9</v>
      </c>
      <c r="E15" s="238" t="str">
        <f>IF(入力!E23="","",LEFT(RIGHT(CONCATENATE("          ",入力!E23),10),1))</f>
        <v/>
      </c>
      <c r="F15" s="241" t="str">
        <f>IF(入力!E23="","",MID(RIGHT(CONCATENATE("          ",入力!E23),10),2,1))</f>
        <v/>
      </c>
      <c r="G15" s="241" t="str">
        <f>IF(入力!E23="","",MID(RIGHT(CONCATENATE("          ",入力!E23),10),3,1))</f>
        <v/>
      </c>
      <c r="H15" s="241" t="str">
        <f>IF(入力!E23="","",MID(RIGHT(CONCATENATE("          ",入力!E23),10),4,1))</f>
        <v/>
      </c>
      <c r="I15" s="241" t="str">
        <f>IF(入力!E23="","",MID(RIGHT(CONCATENATE("          ",入力!E23),10),5,1))</f>
        <v/>
      </c>
      <c r="J15" s="241" t="str">
        <f>IF(入力!E23="","",MID(RIGHT(CONCATENATE("          ",入力!E23),10),6,1))</f>
        <v/>
      </c>
      <c r="K15" s="241" t="str">
        <f>IF(入力!E23="","",MID(RIGHT(CONCATENATE("          ",入力!E23),10),7,1))</f>
        <v/>
      </c>
      <c r="L15" s="241" t="str">
        <f>IF(入力!E23="","",MID(RIGHT(CONCATENATE("          ",入力!E23),10),8,1))</f>
        <v/>
      </c>
      <c r="M15" s="241" t="str">
        <f>IF(入力!E23="","",MID(RIGHT(CONCATENATE("          ",入力!E23),10),9,1))</f>
        <v/>
      </c>
      <c r="N15" s="264" t="str">
        <f>IF(入力!E23="","",RIGHT(RIGHT(CONCATENATE("          ",入力!E23),10),1))</f>
        <v/>
      </c>
      <c r="O15" s="12" t="s">
        <v>19</v>
      </c>
      <c r="P15" s="267" t="str">
        <f>IF(入力!F23="","",入力!F23)</f>
        <v/>
      </c>
      <c r="Q15" s="267"/>
      <c r="R15" s="267"/>
      <c r="S15" s="267"/>
      <c r="T15" s="267"/>
      <c r="U15" s="268"/>
      <c r="V15" s="13" t="s">
        <v>20</v>
      </c>
      <c r="W15" s="267" t="str">
        <f>IF(入力!G23="","",入力!G23)</f>
        <v/>
      </c>
      <c r="X15" s="267"/>
      <c r="Y15" s="267"/>
      <c r="Z15" s="267"/>
      <c r="AA15" s="267"/>
      <c r="AB15" s="273"/>
      <c r="AC15" s="184" t="str">
        <f>IF(入力!H23="","",IF((VALUE(TEXT(入力!H23,"yyyymmdd"))-20190501)&gt;=0,"令和",IF((VALUE(TEXT(入力!H23,"yyyymmdd"))-19890108)&gt;=0,"平成","昭和")))</f>
        <v/>
      </c>
      <c r="AD15" s="185" t="str">
        <f t="shared" ref="AC15:AE19" si="0">IF($B15="","",IF((VALUE(TEXT($B15,"yyyymmdd"))-20190501)&gt;=0,"9 ： 令和",IF((VALUE(TEXT($B15,"yyyymmdd"))-19890108)&gt;=0,"7 ： 平成","5 ： 昭和")))</f>
        <v/>
      </c>
      <c r="AE15" s="186" t="str">
        <f t="shared" si="0"/>
        <v/>
      </c>
      <c r="AF15" s="252" t="str">
        <f>IF(入力!H23="","",IF((VALUE(TEXT(入力!H23,"yyyymmdd"))-20181001)&lt;0,"×",IF((VALUE(TEXT(入力!H23,"yyyymmdd")))&lt;20190501,LEFT(TEXT(入力!H23,"yyyymmdd")-19880000,1),IF((TEXT(入力!H23,"yyyymmdd")-20180000)&lt;100000,0,LEFT(TEXT(入力!H23,"yyyymmdd")-20180000,1)))))</f>
        <v/>
      </c>
      <c r="AG15" s="255" t="str">
        <f>IF(入力!H23="","",IF((VALUE(TEXT(入力!H23,"yyyymmdd"))-20181001)&lt;0,"×",IF((VALUE(TEXT(入力!H23,"yyyymmdd")))&lt;20190501,MID(TEXT(入力!H23,"yyyymmdd")-19880000,2,1),IF((TEXT(入力!H23,"yyyymmdd")-20180000)&lt;100000,LEFT(TEXT(入力!H23,"yyyymmdd")-20180000,1),MID(TEXT(入力!H23,"yyyymmdd")-20180000,2,1)))))</f>
        <v/>
      </c>
      <c r="AH15" s="258" t="str">
        <f>IF(入力!H23="","",IF((VALUE(TEXT(入力!H23,"yyyymmdd"))-20181001)&lt;0,"×",IF((VALUE(TEXT(入力!H23,"yyyymmdd")))&lt;20190501,MID(TEXT(入力!H23,"yyyymmdd")-19880000,3,1),IF((TEXT(入力!H23,"yyyymmdd")-20180000)&lt;100000,MID(TEXT(入力!H23,"yyyymmdd")-20180000,2,1),MID(TEXT(入力!H23,"yyyymmdd")-20180000,3,1)))))</f>
        <v/>
      </c>
      <c r="AI15" s="261" t="str">
        <f>IF(入力!H23="","",IF((VALUE(TEXT(入力!H23,"yyyymmdd"))-20181001)&lt;0,"×",IF((VALUE(TEXT(入力!H23,"yyyymmdd")))&lt;20190501,MID(TEXT(入力!H23,"yyyymmdd")-19880000,4,1),IF((TEXT(入力!H23,"yyyymmdd")-20180000)&lt;100000,MID(TEXT(入力!H23,"yyyymmdd")-20180000,3,1),MID(TEXT(入力!H23,"yyyymmdd")-20180000,4,1)))))</f>
        <v/>
      </c>
      <c r="AJ15" s="258" t="str">
        <f>IF(入力!H23="","",IF((VALUE(TEXT(入力!H23,"yyyymmdd"))-20181001)&lt;0,"×",IF((VALUE(TEXT(入力!H23,"yyyymmdd")))&lt;20190501,MID(TEXT(入力!H23,"yyyymmdd")-19880000,5,1),IF((TEXT(入力!H23,"yyyymmdd")-20180000)&lt;100000,MID(TEXT(入力!H23,"yyyymmdd")-20180000,4,1),MID(TEXT(入力!H23,"yyyymmdd")-20180000,5,1)))))</f>
        <v/>
      </c>
      <c r="AK15" s="233" t="str">
        <f>IF(入力!H23="","",IF((VALUE(TEXT(入力!H23,"yyyymmdd"))-20181001)&lt;0,"×",IF((VALUE(TEXT(入力!H23,"yyyymmdd")))&lt;20190501,RIGHT(TEXT(入力!H23,"yyyymmdd")-19880000,1),RIGHT(TEXT(入力!H23,"yyyymmdd")-20180000,1))))</f>
        <v/>
      </c>
    </row>
    <row r="16" spans="4:38" ht="9.9499999999999993" customHeight="1" x14ac:dyDescent="0.15">
      <c r="D16" s="277"/>
      <c r="E16" s="239"/>
      <c r="F16" s="242"/>
      <c r="G16" s="242"/>
      <c r="H16" s="242"/>
      <c r="I16" s="242"/>
      <c r="J16" s="242"/>
      <c r="K16" s="242"/>
      <c r="L16" s="242"/>
      <c r="M16" s="242"/>
      <c r="N16" s="265"/>
      <c r="O16" s="14"/>
      <c r="P16" s="269"/>
      <c r="Q16" s="269"/>
      <c r="R16" s="269"/>
      <c r="S16" s="269"/>
      <c r="T16" s="269"/>
      <c r="U16" s="270"/>
      <c r="V16" s="15"/>
      <c r="W16" s="269"/>
      <c r="X16" s="269"/>
      <c r="Y16" s="269"/>
      <c r="Z16" s="269"/>
      <c r="AA16" s="269"/>
      <c r="AB16" s="274"/>
      <c r="AC16" s="187" t="str">
        <f t="shared" si="0"/>
        <v/>
      </c>
      <c r="AD16" s="188" t="str">
        <f t="shared" si="0"/>
        <v/>
      </c>
      <c r="AE16" s="189" t="str">
        <f t="shared" si="0"/>
        <v/>
      </c>
      <c r="AF16" s="253" t="str">
        <f>IF($B16="","",IF((VALUE(TEXT($B16,"yyyymmdd"))-20181001)&lt;0,"×",IF((TEXT($B16,"yyyymmdd")-20180000)&lt;100000,0,LEFT(TEXT($B16,"yyyymmdd")-20180000,1))))</f>
        <v/>
      </c>
      <c r="AG16" s="256" t="str">
        <f>IF($B16="","",IF((VALUE(TEXT($B16,"yyyymmdd"))-20181001)&lt;0,"×",IF((TEXT($B16,"yyyymmdd")-20180000)&lt;100000,LEFT(TEXT($B16,"yyyymmdd")-20180000,1),MID(TEXT($B16,"yyyymmdd")-20180000,2,1))))</f>
        <v/>
      </c>
      <c r="AH16" s="259" t="str">
        <f>IF($B16="","",IF((VALUE(TEXT($B16,"yyyymmdd"))-20181001)&lt;0,"×",IF((TEXT($B16,"yyyymmdd")-20180000)&lt;100000,MID(TEXT($B16,"yyyymmdd")-20180000,2,1),MID(TEXT($B16,"yyyymmdd")-20180000,3,1))))</f>
        <v/>
      </c>
      <c r="AI16" s="262" t="str">
        <f>IF($B16="","",IF((VALUE(TEXT($B16,"yyyymmdd"))-20181001)&lt;0,"×",IF((TEXT($B16,"yyyymmdd")-20180000)&lt;100000,MID(TEXT($B16,"yyyymmdd")-20180000,3,1),MID(TEXT($B16,"yyyymmdd")-20180000,4,1))))</f>
        <v/>
      </c>
      <c r="AJ16" s="259" t="str">
        <f>IF($B16="","",IF((VALUE(TEXT($B16,"yyyymmdd"))-20181001)&lt;0,"×",IF((TEXT($B16,"yyyymmdd")-20180000)&lt;100000,MID(TEXT($B16,"yyyymmdd")-20180000,4,1),MID(TEXT($B16,"yyyymmdd")-20180000,5,1))))</f>
        <v/>
      </c>
      <c r="AK16" s="234" t="str">
        <f>IF($B16="","",IF((VALUE(TEXT($B16,"yyyymmdd"))-20181001)&lt;0,"×",RIGHT(TEXT($B16,"yyyymmdd")-20180000,1)))</f>
        <v/>
      </c>
    </row>
    <row r="17" spans="4:40" ht="9.9499999999999993" customHeight="1" x14ac:dyDescent="0.15">
      <c r="D17" s="277"/>
      <c r="E17" s="239"/>
      <c r="F17" s="242"/>
      <c r="G17" s="242"/>
      <c r="H17" s="242"/>
      <c r="I17" s="242"/>
      <c r="J17" s="242"/>
      <c r="K17" s="242"/>
      <c r="L17" s="242"/>
      <c r="M17" s="242"/>
      <c r="N17" s="265"/>
      <c r="O17" s="14"/>
      <c r="P17" s="269"/>
      <c r="Q17" s="269"/>
      <c r="R17" s="269"/>
      <c r="S17" s="269"/>
      <c r="T17" s="269"/>
      <c r="U17" s="270"/>
      <c r="V17" s="15"/>
      <c r="W17" s="269"/>
      <c r="X17" s="269"/>
      <c r="Y17" s="269"/>
      <c r="Z17" s="269"/>
      <c r="AA17" s="269"/>
      <c r="AB17" s="274"/>
      <c r="AC17" s="187" t="str">
        <f t="shared" si="0"/>
        <v/>
      </c>
      <c r="AD17" s="188" t="str">
        <f t="shared" si="0"/>
        <v/>
      </c>
      <c r="AE17" s="189" t="str">
        <f t="shared" si="0"/>
        <v/>
      </c>
      <c r="AF17" s="253" t="str">
        <f>IF($B17="","",IF((VALUE(TEXT($B17,"yyyymmdd"))-20181001)&lt;0,"×",IF((TEXT($B17,"yyyymmdd")-20180000)&lt;100000,0,LEFT(TEXT($B17,"yyyymmdd")-20180000,1))))</f>
        <v/>
      </c>
      <c r="AG17" s="256" t="str">
        <f>IF($B17="","",IF((VALUE(TEXT($B17,"yyyymmdd"))-20181001)&lt;0,"×",IF((TEXT($B17,"yyyymmdd")-20180000)&lt;100000,LEFT(TEXT($B17,"yyyymmdd")-20180000,1),MID(TEXT($B17,"yyyymmdd")-20180000,2,1))))</f>
        <v/>
      </c>
      <c r="AH17" s="259" t="str">
        <f>IF($B17="","",IF((VALUE(TEXT($B17,"yyyymmdd"))-20181001)&lt;0,"×",IF((TEXT($B17,"yyyymmdd")-20180000)&lt;100000,MID(TEXT($B17,"yyyymmdd")-20180000,2,1),MID(TEXT($B17,"yyyymmdd")-20180000,3,1))))</f>
        <v/>
      </c>
      <c r="AI17" s="262" t="str">
        <f>IF($B17="","",IF((VALUE(TEXT($B17,"yyyymmdd"))-20181001)&lt;0,"×",IF((TEXT($B17,"yyyymmdd")-20180000)&lt;100000,MID(TEXT($B17,"yyyymmdd")-20180000,3,1),MID(TEXT($B17,"yyyymmdd")-20180000,4,1))))</f>
        <v/>
      </c>
      <c r="AJ17" s="259" t="str">
        <f>IF($B17="","",IF((VALUE(TEXT($B17,"yyyymmdd"))-20181001)&lt;0,"×",IF((TEXT($B17,"yyyymmdd")-20180000)&lt;100000,MID(TEXT($B17,"yyyymmdd")-20180000,4,1),MID(TEXT($B17,"yyyymmdd")-20180000,5,1))))</f>
        <v/>
      </c>
      <c r="AK17" s="234" t="str">
        <f>IF($B17="","",IF((VALUE(TEXT($B17,"yyyymmdd"))-20181001)&lt;0,"×",RIGHT(TEXT($B17,"yyyymmdd")-20180000,1)))</f>
        <v/>
      </c>
    </row>
    <row r="18" spans="4:40" ht="9.9499999999999993" customHeight="1" x14ac:dyDescent="0.15">
      <c r="D18" s="277"/>
      <c r="E18" s="239"/>
      <c r="F18" s="242"/>
      <c r="G18" s="242"/>
      <c r="H18" s="242"/>
      <c r="I18" s="242"/>
      <c r="J18" s="242"/>
      <c r="K18" s="242"/>
      <c r="L18" s="242"/>
      <c r="M18" s="242"/>
      <c r="N18" s="265"/>
      <c r="O18" s="14"/>
      <c r="P18" s="269"/>
      <c r="Q18" s="269"/>
      <c r="R18" s="269"/>
      <c r="S18" s="269"/>
      <c r="T18" s="269"/>
      <c r="U18" s="270"/>
      <c r="V18" s="15"/>
      <c r="W18" s="269"/>
      <c r="X18" s="269"/>
      <c r="Y18" s="269"/>
      <c r="Z18" s="269"/>
      <c r="AA18" s="269"/>
      <c r="AB18" s="274"/>
      <c r="AC18" s="187" t="str">
        <f t="shared" si="0"/>
        <v/>
      </c>
      <c r="AD18" s="188" t="str">
        <f t="shared" si="0"/>
        <v/>
      </c>
      <c r="AE18" s="189" t="str">
        <f t="shared" si="0"/>
        <v/>
      </c>
      <c r="AF18" s="253" t="str">
        <f>IF($B18="","",IF((VALUE(TEXT($B18,"yyyymmdd"))-20181001)&lt;0,"×",IF((TEXT($B18,"yyyymmdd")-20180000)&lt;100000,0,LEFT(TEXT($B18,"yyyymmdd")-20180000,1))))</f>
        <v/>
      </c>
      <c r="AG18" s="256" t="str">
        <f>IF($B18="","",IF((VALUE(TEXT($B18,"yyyymmdd"))-20181001)&lt;0,"×",IF((TEXT($B18,"yyyymmdd")-20180000)&lt;100000,LEFT(TEXT($B18,"yyyymmdd")-20180000,1),MID(TEXT($B18,"yyyymmdd")-20180000,2,1))))</f>
        <v/>
      </c>
      <c r="AH18" s="259" t="str">
        <f>IF($B18="","",IF((VALUE(TEXT($B18,"yyyymmdd"))-20181001)&lt;0,"×",IF((TEXT($B18,"yyyymmdd")-20180000)&lt;100000,MID(TEXT($B18,"yyyymmdd")-20180000,2,1),MID(TEXT($B18,"yyyymmdd")-20180000,3,1))))</f>
        <v/>
      </c>
      <c r="AI18" s="262" t="str">
        <f>IF($B18="","",IF((VALUE(TEXT($B18,"yyyymmdd"))-20181001)&lt;0,"×",IF((TEXT($B18,"yyyymmdd")-20180000)&lt;100000,MID(TEXT($B18,"yyyymmdd")-20180000,3,1),MID(TEXT($B18,"yyyymmdd")-20180000,4,1))))</f>
        <v/>
      </c>
      <c r="AJ18" s="259" t="str">
        <f>IF($B18="","",IF((VALUE(TEXT($B18,"yyyymmdd"))-20181001)&lt;0,"×",IF((TEXT($B18,"yyyymmdd")-20180000)&lt;100000,MID(TEXT($B18,"yyyymmdd")-20180000,4,1),MID(TEXT($B18,"yyyymmdd")-20180000,5,1))))</f>
        <v/>
      </c>
      <c r="AK18" s="234" t="str">
        <f>IF($B18="","",IF((VALUE(TEXT($B18,"yyyymmdd"))-20181001)&lt;0,"×",RIGHT(TEXT($B18,"yyyymmdd")-20180000,1)))</f>
        <v/>
      </c>
    </row>
    <row r="19" spans="4:40" ht="9.9499999999999993" customHeight="1" thickBot="1" x14ac:dyDescent="0.2">
      <c r="D19" s="277"/>
      <c r="E19" s="240"/>
      <c r="F19" s="243"/>
      <c r="G19" s="243"/>
      <c r="H19" s="243"/>
      <c r="I19" s="243"/>
      <c r="J19" s="243"/>
      <c r="K19" s="243"/>
      <c r="L19" s="243"/>
      <c r="M19" s="243"/>
      <c r="N19" s="266"/>
      <c r="O19" s="16"/>
      <c r="P19" s="271"/>
      <c r="Q19" s="271"/>
      <c r="R19" s="271"/>
      <c r="S19" s="271"/>
      <c r="T19" s="271"/>
      <c r="U19" s="272"/>
      <c r="V19" s="17"/>
      <c r="W19" s="271"/>
      <c r="X19" s="271"/>
      <c r="Y19" s="271"/>
      <c r="Z19" s="271"/>
      <c r="AA19" s="271"/>
      <c r="AB19" s="275"/>
      <c r="AC19" s="190" t="str">
        <f t="shared" si="0"/>
        <v/>
      </c>
      <c r="AD19" s="191" t="str">
        <f t="shared" si="0"/>
        <v/>
      </c>
      <c r="AE19" s="192" t="str">
        <f t="shared" si="0"/>
        <v/>
      </c>
      <c r="AF19" s="254" t="str">
        <f>IF($B19="","",IF((VALUE(TEXT($B19,"yyyymmdd"))-20181001)&lt;0,"×",IF((TEXT($B19,"yyyymmdd")-20180000)&lt;100000,0,LEFT(TEXT($B19,"yyyymmdd")-20180000,1))))</f>
        <v/>
      </c>
      <c r="AG19" s="257" t="str">
        <f>IF($B19="","",IF((VALUE(TEXT($B19,"yyyymmdd"))-20181001)&lt;0,"×",IF((TEXT($B19,"yyyymmdd")-20180000)&lt;100000,LEFT(TEXT($B19,"yyyymmdd")-20180000,1),MID(TEXT($B19,"yyyymmdd")-20180000,2,1))))</f>
        <v/>
      </c>
      <c r="AH19" s="260" t="str">
        <f>IF($B19="","",IF((VALUE(TEXT($B19,"yyyymmdd"))-20181001)&lt;0,"×",IF((TEXT($B19,"yyyymmdd")-20180000)&lt;100000,MID(TEXT($B19,"yyyymmdd")-20180000,2,1),MID(TEXT($B19,"yyyymmdd")-20180000,3,1))))</f>
        <v/>
      </c>
      <c r="AI19" s="263" t="str">
        <f>IF($B19="","",IF((VALUE(TEXT($B19,"yyyymmdd"))-20181001)&lt;0,"×",IF((TEXT($B19,"yyyymmdd")-20180000)&lt;100000,MID(TEXT($B19,"yyyymmdd")-20180000,3,1),MID(TEXT($B19,"yyyymmdd")-20180000,4,1))))</f>
        <v/>
      </c>
      <c r="AJ19" s="260" t="str">
        <f>IF($B19="","",IF((VALUE(TEXT($B19,"yyyymmdd"))-20181001)&lt;0,"×",IF((TEXT($B19,"yyyymmdd")-20180000)&lt;100000,MID(TEXT($B19,"yyyymmdd")-20180000,4,1),MID(TEXT($B19,"yyyymmdd")-20180000,5,1))))</f>
        <v/>
      </c>
      <c r="AK19" s="235" t="str">
        <f>IF($B19="","",IF((VALUE(TEXT($B19,"yyyymmdd"))-20181001)&lt;0,"×",RIGHT(TEXT($B19,"yyyymmdd")-20180000,1)))</f>
        <v/>
      </c>
    </row>
    <row r="20" spans="4:40" ht="12.75" customHeight="1" x14ac:dyDescent="0.15">
      <c r="D20" s="277"/>
      <c r="E20" s="236" t="s">
        <v>21</v>
      </c>
      <c r="F20" s="236"/>
      <c r="G20" s="236"/>
      <c r="H20" s="236"/>
      <c r="I20" s="236"/>
      <c r="J20" s="236"/>
      <c r="K20" s="237"/>
    </row>
    <row r="21" spans="4:40" ht="9.9499999999999993" customHeight="1" x14ac:dyDescent="0.15">
      <c r="D21" s="277"/>
      <c r="E21" s="238" t="str">
        <f>IF(入力!I23="","",LEFT(RIGHT(CONCATENATE(" ",入力!I23),3),1))</f>
        <v/>
      </c>
      <c r="F21" s="241" t="str">
        <f>IF(入力!I23="","",MID(RIGHT(CONCATENATE(" ",入力!I23),3),2,1))</f>
        <v/>
      </c>
      <c r="G21" s="244" t="str">
        <f>IF(入力!I23="","",RIGHT(RIGHT(CONCATENATE(" ",入力!I23),3),1))</f>
        <v/>
      </c>
      <c r="H21" s="247">
        <v>0</v>
      </c>
      <c r="I21" s="241">
        <v>0</v>
      </c>
      <c r="J21" s="241">
        <v>0</v>
      </c>
      <c r="K21" s="58"/>
    </row>
    <row r="22" spans="4:40" ht="9.9499999999999993" customHeight="1" x14ac:dyDescent="0.15">
      <c r="D22" s="277"/>
      <c r="E22" s="239"/>
      <c r="F22" s="242"/>
      <c r="G22" s="245"/>
      <c r="H22" s="248"/>
      <c r="I22" s="242"/>
      <c r="J22" s="242"/>
      <c r="K22" s="59"/>
    </row>
    <row r="23" spans="4:40" ht="9.9499999999999993" customHeight="1" x14ac:dyDescent="0.15">
      <c r="D23" s="277"/>
      <c r="E23" s="239"/>
      <c r="F23" s="242"/>
      <c r="G23" s="245"/>
      <c r="H23" s="248"/>
      <c r="I23" s="242"/>
      <c r="J23" s="242"/>
      <c r="K23" s="59"/>
    </row>
    <row r="24" spans="4:40" ht="9.9499999999999993" customHeight="1" x14ac:dyDescent="0.15">
      <c r="D24" s="277"/>
      <c r="E24" s="239"/>
      <c r="F24" s="242"/>
      <c r="G24" s="245"/>
      <c r="H24" s="248"/>
      <c r="I24" s="242"/>
      <c r="J24" s="242"/>
      <c r="K24" s="250" t="s">
        <v>22</v>
      </c>
    </row>
    <row r="25" spans="4:40" ht="9.9499999999999993" customHeight="1" thickBot="1" x14ac:dyDescent="0.2">
      <c r="D25" s="278"/>
      <c r="E25" s="240"/>
      <c r="F25" s="243"/>
      <c r="G25" s="246"/>
      <c r="H25" s="249"/>
      <c r="I25" s="243"/>
      <c r="J25" s="243"/>
      <c r="K25" s="251"/>
    </row>
    <row r="26" spans="4:40" ht="5.0999999999999996" customHeight="1" thickBot="1" x14ac:dyDescent="0.2">
      <c r="AM26" s="18"/>
      <c r="AN26" s="18"/>
    </row>
    <row r="27" spans="4:40" ht="12.75" customHeight="1" x14ac:dyDescent="0.15">
      <c r="D27" s="11" t="s">
        <v>16</v>
      </c>
      <c r="E27" s="279" t="s">
        <v>17</v>
      </c>
      <c r="F27" s="280"/>
      <c r="G27" s="280"/>
      <c r="H27" s="280"/>
      <c r="I27" s="280"/>
      <c r="J27" s="280"/>
      <c r="K27" s="280"/>
      <c r="L27" s="280"/>
      <c r="M27" s="280"/>
      <c r="N27" s="281"/>
      <c r="O27" s="282" t="s">
        <v>18</v>
      </c>
      <c r="P27" s="236"/>
      <c r="Q27" s="236"/>
      <c r="R27" s="236"/>
      <c r="S27" s="236"/>
      <c r="T27" s="236"/>
      <c r="U27" s="236"/>
      <c r="V27" s="236"/>
      <c r="W27" s="236"/>
      <c r="X27" s="236"/>
      <c r="Y27" s="236"/>
      <c r="Z27" s="236"/>
      <c r="AA27" s="236"/>
      <c r="AB27" s="237"/>
      <c r="AC27" s="283" t="s">
        <v>31</v>
      </c>
      <c r="AD27" s="284"/>
      <c r="AE27" s="284"/>
      <c r="AF27" s="284"/>
      <c r="AG27" s="284"/>
      <c r="AH27" s="284"/>
      <c r="AI27" s="284"/>
      <c r="AJ27" s="284"/>
      <c r="AK27" s="285"/>
    </row>
    <row r="28" spans="4:40" ht="9.9499999999999993" customHeight="1" x14ac:dyDescent="0.15">
      <c r="D28" s="276">
        <v>10</v>
      </c>
      <c r="E28" s="238" t="str">
        <f>IF(入力!E24="","",LEFT(RIGHT(CONCATENATE("          ",入力!E24),10),1))</f>
        <v/>
      </c>
      <c r="F28" s="241" t="str">
        <f>IF(入力!E24="","",MID(RIGHT(CONCATENATE("          ",入力!E24),10),2,1))</f>
        <v/>
      </c>
      <c r="G28" s="241" t="str">
        <f>IF(入力!E24="","",MID(RIGHT(CONCATENATE("          ",入力!E24),10),3,1))</f>
        <v/>
      </c>
      <c r="H28" s="241" t="str">
        <f>IF(入力!E24="","",MID(RIGHT(CONCATENATE("          ",入力!E24),10),4,1))</f>
        <v/>
      </c>
      <c r="I28" s="241" t="str">
        <f>IF(入力!E24="","",MID(RIGHT(CONCATENATE("          ",入力!E24),10),5,1))</f>
        <v/>
      </c>
      <c r="J28" s="241" t="str">
        <f>IF(入力!E24="","",MID(RIGHT(CONCATENATE("          ",入力!E24),10),6,1))</f>
        <v/>
      </c>
      <c r="K28" s="241" t="str">
        <f>IF(入力!E24="","",MID(RIGHT(CONCATENATE("          ",入力!E24),10),7,1))</f>
        <v/>
      </c>
      <c r="L28" s="241" t="str">
        <f>IF(入力!E24="","",MID(RIGHT(CONCATENATE("          ",入力!E24),10),8,1))</f>
        <v/>
      </c>
      <c r="M28" s="241" t="str">
        <f>IF(入力!E24="","",MID(RIGHT(CONCATENATE("          ",入力!E24),10),9,1))</f>
        <v/>
      </c>
      <c r="N28" s="264" t="str">
        <f>IF(入力!E24="","",RIGHT(RIGHT(CONCATENATE("          ",入力!E24),10),1))</f>
        <v/>
      </c>
      <c r="O28" s="12" t="s">
        <v>19</v>
      </c>
      <c r="P28" s="267" t="str">
        <f>IF(入力!F24="","",入力!F24)</f>
        <v/>
      </c>
      <c r="Q28" s="267"/>
      <c r="R28" s="267"/>
      <c r="S28" s="267"/>
      <c r="T28" s="267"/>
      <c r="U28" s="268"/>
      <c r="V28" s="13" t="s">
        <v>20</v>
      </c>
      <c r="W28" s="267" t="str">
        <f>IF(入力!G24="","",入力!G24)</f>
        <v/>
      </c>
      <c r="X28" s="267"/>
      <c r="Y28" s="267"/>
      <c r="Z28" s="267"/>
      <c r="AA28" s="267"/>
      <c r="AB28" s="273"/>
      <c r="AC28" s="184" t="str">
        <f>IF(入力!H24="","",IF((VALUE(TEXT(入力!H24,"yyyymmdd"))-20190501)&gt;=0,"令和",IF((VALUE(TEXT(入力!H24,"yyyymmdd"))-19890108)&gt;=0,"平成","昭和")))</f>
        <v/>
      </c>
      <c r="AD28" s="185" t="str">
        <f t="shared" ref="AC28:AE32" si="1">IF($B28="","",IF((VALUE(TEXT($B28,"yyyymmdd"))-20190501)&gt;=0,"9 ： 令和",IF((VALUE(TEXT($B28,"yyyymmdd"))-19890108)&gt;=0,"7 ： 平成","5 ： 昭和")))</f>
        <v/>
      </c>
      <c r="AE28" s="186" t="str">
        <f t="shared" si="1"/>
        <v/>
      </c>
      <c r="AF28" s="252" t="str">
        <f>IF(入力!H24="","",IF((VALUE(TEXT(入力!H24,"yyyymmdd"))-20181001)&lt;0,"×",IF((VALUE(TEXT(入力!H24,"yyyymmdd")))&lt;20190501,LEFT(TEXT(入力!H24,"yyyymmdd")-19880000,1),IF((TEXT(入力!H24,"yyyymmdd")-20180000)&lt;100000,0,LEFT(TEXT(入力!H24,"yyyymmdd")-20180000,1)))))</f>
        <v/>
      </c>
      <c r="AG28" s="255" t="str">
        <f>IF(入力!H24="","",IF((VALUE(TEXT(入力!H24,"yyyymmdd"))-20181001)&lt;0,"×",IF((VALUE(TEXT(入力!H24,"yyyymmdd")))&lt;20190501,MID(TEXT(入力!H24,"yyyymmdd")-19880000,2,1),IF((TEXT(入力!H24,"yyyymmdd")-20180000)&lt;100000,LEFT(TEXT(入力!H24,"yyyymmdd")-20180000,1),MID(TEXT(入力!H24,"yyyymmdd")-20180000,2,1)))))</f>
        <v/>
      </c>
      <c r="AH28" s="258" t="str">
        <f>IF(入力!H24="","",IF((VALUE(TEXT(入力!H24,"yyyymmdd"))-20181001)&lt;0,"×",IF((VALUE(TEXT(入力!H24,"yyyymmdd")))&lt;20190501,MID(TEXT(入力!H24,"yyyymmdd")-19880000,3,1),IF((TEXT(入力!H24,"yyyymmdd")-20180000)&lt;100000,MID(TEXT(入力!H24,"yyyymmdd")-20180000,2,1),MID(TEXT(入力!H24,"yyyymmdd")-20180000,3,1)))))</f>
        <v/>
      </c>
      <c r="AI28" s="261" t="str">
        <f>IF(入力!H24="","",IF((VALUE(TEXT(入力!H24,"yyyymmdd"))-20181001)&lt;0,"×",IF((VALUE(TEXT(入力!H24,"yyyymmdd")))&lt;20190501,MID(TEXT(入力!H24,"yyyymmdd")-19880000,4,1),IF((TEXT(入力!H24,"yyyymmdd")-20180000)&lt;100000,MID(TEXT(入力!H24,"yyyymmdd")-20180000,3,1),MID(TEXT(入力!H24,"yyyymmdd")-20180000,4,1)))))</f>
        <v/>
      </c>
      <c r="AJ28" s="258" t="str">
        <f>IF(入力!H24="","",IF((VALUE(TEXT(入力!H24,"yyyymmdd"))-20181001)&lt;0,"×",IF((VALUE(TEXT(入力!H24,"yyyymmdd")))&lt;20190501,MID(TEXT(入力!H24,"yyyymmdd")-19880000,5,1),IF((TEXT(入力!H24,"yyyymmdd")-20180000)&lt;100000,MID(TEXT(入力!H24,"yyyymmdd")-20180000,4,1),MID(TEXT(入力!H24,"yyyymmdd")-20180000,5,1)))))</f>
        <v/>
      </c>
      <c r="AK28" s="233" t="str">
        <f>IF(入力!H24="","",IF((VALUE(TEXT(入力!H24,"yyyymmdd"))-20181001)&lt;0,"×",IF((VALUE(TEXT(入力!H24,"yyyymmdd")))&lt;20190501,RIGHT(TEXT(入力!H24,"yyyymmdd")-19880000,1),RIGHT(TEXT(入力!H24,"yyyymmdd")-20180000,1))))</f>
        <v/>
      </c>
    </row>
    <row r="29" spans="4:40" ht="9.9499999999999993" customHeight="1" x14ac:dyDescent="0.15">
      <c r="D29" s="277"/>
      <c r="E29" s="239"/>
      <c r="F29" s="242"/>
      <c r="G29" s="242"/>
      <c r="H29" s="242"/>
      <c r="I29" s="242"/>
      <c r="J29" s="242"/>
      <c r="K29" s="242"/>
      <c r="L29" s="242"/>
      <c r="M29" s="242"/>
      <c r="N29" s="265"/>
      <c r="O29" s="14"/>
      <c r="P29" s="269"/>
      <c r="Q29" s="269"/>
      <c r="R29" s="269"/>
      <c r="S29" s="269"/>
      <c r="T29" s="269"/>
      <c r="U29" s="270"/>
      <c r="V29" s="15"/>
      <c r="W29" s="269"/>
      <c r="X29" s="269"/>
      <c r="Y29" s="269"/>
      <c r="Z29" s="269"/>
      <c r="AA29" s="269"/>
      <c r="AB29" s="274"/>
      <c r="AC29" s="187" t="str">
        <f t="shared" si="1"/>
        <v/>
      </c>
      <c r="AD29" s="188" t="str">
        <f t="shared" si="1"/>
        <v/>
      </c>
      <c r="AE29" s="189" t="str">
        <f t="shared" si="1"/>
        <v/>
      </c>
      <c r="AF29" s="253" t="str">
        <f>IF($B29="","",IF((VALUE(TEXT($B29,"yyyymmdd"))-20181001)&lt;0,"×",IF((TEXT($B29,"yyyymmdd")-20180000)&lt;100000,0,LEFT(TEXT($B29,"yyyymmdd")-20180000,1))))</f>
        <v/>
      </c>
      <c r="AG29" s="256" t="str">
        <f>IF($B29="","",IF((VALUE(TEXT($B29,"yyyymmdd"))-20181001)&lt;0,"×",IF((TEXT($B29,"yyyymmdd")-20180000)&lt;100000,LEFT(TEXT($B29,"yyyymmdd")-20180000,1),MID(TEXT($B29,"yyyymmdd")-20180000,2,1))))</f>
        <v/>
      </c>
      <c r="AH29" s="259" t="str">
        <f>IF($B29="","",IF((VALUE(TEXT($B29,"yyyymmdd"))-20181001)&lt;0,"×",IF((TEXT($B29,"yyyymmdd")-20180000)&lt;100000,MID(TEXT($B29,"yyyymmdd")-20180000,2,1),MID(TEXT($B29,"yyyymmdd")-20180000,3,1))))</f>
        <v/>
      </c>
      <c r="AI29" s="262" t="str">
        <f>IF($B29="","",IF((VALUE(TEXT($B29,"yyyymmdd"))-20181001)&lt;0,"×",IF((TEXT($B29,"yyyymmdd")-20180000)&lt;100000,MID(TEXT($B29,"yyyymmdd")-20180000,3,1),MID(TEXT($B29,"yyyymmdd")-20180000,4,1))))</f>
        <v/>
      </c>
      <c r="AJ29" s="259" t="str">
        <f>IF($B29="","",IF((VALUE(TEXT($B29,"yyyymmdd"))-20181001)&lt;0,"×",IF((TEXT($B29,"yyyymmdd")-20180000)&lt;100000,MID(TEXT($B29,"yyyymmdd")-20180000,4,1),MID(TEXT($B29,"yyyymmdd")-20180000,5,1))))</f>
        <v/>
      </c>
      <c r="AK29" s="234" t="str">
        <f>IF($B29="","",IF((VALUE(TEXT($B29,"yyyymmdd"))-20181001)&lt;0,"×",RIGHT(TEXT($B29,"yyyymmdd")-20180000,1)))</f>
        <v/>
      </c>
    </row>
    <row r="30" spans="4:40" ht="9.9499999999999993" customHeight="1" x14ac:dyDescent="0.15">
      <c r="D30" s="277"/>
      <c r="E30" s="239"/>
      <c r="F30" s="242"/>
      <c r="G30" s="242"/>
      <c r="H30" s="242"/>
      <c r="I30" s="242"/>
      <c r="J30" s="242"/>
      <c r="K30" s="242"/>
      <c r="L30" s="242"/>
      <c r="M30" s="242"/>
      <c r="N30" s="265"/>
      <c r="O30" s="14"/>
      <c r="P30" s="269"/>
      <c r="Q30" s="269"/>
      <c r="R30" s="269"/>
      <c r="S30" s="269"/>
      <c r="T30" s="269"/>
      <c r="U30" s="270"/>
      <c r="V30" s="15"/>
      <c r="W30" s="269"/>
      <c r="X30" s="269"/>
      <c r="Y30" s="269"/>
      <c r="Z30" s="269"/>
      <c r="AA30" s="269"/>
      <c r="AB30" s="274"/>
      <c r="AC30" s="187" t="str">
        <f t="shared" si="1"/>
        <v/>
      </c>
      <c r="AD30" s="188" t="str">
        <f t="shared" si="1"/>
        <v/>
      </c>
      <c r="AE30" s="189" t="str">
        <f t="shared" si="1"/>
        <v/>
      </c>
      <c r="AF30" s="253" t="str">
        <f>IF($B30="","",IF((VALUE(TEXT($B30,"yyyymmdd"))-20181001)&lt;0,"×",IF((TEXT($B30,"yyyymmdd")-20180000)&lt;100000,0,LEFT(TEXT($B30,"yyyymmdd")-20180000,1))))</f>
        <v/>
      </c>
      <c r="AG30" s="256" t="str">
        <f>IF($B30="","",IF((VALUE(TEXT($B30,"yyyymmdd"))-20181001)&lt;0,"×",IF((TEXT($B30,"yyyymmdd")-20180000)&lt;100000,LEFT(TEXT($B30,"yyyymmdd")-20180000,1),MID(TEXT($B30,"yyyymmdd")-20180000,2,1))))</f>
        <v/>
      </c>
      <c r="AH30" s="259" t="str">
        <f>IF($B30="","",IF((VALUE(TEXT($B30,"yyyymmdd"))-20181001)&lt;0,"×",IF((TEXT($B30,"yyyymmdd")-20180000)&lt;100000,MID(TEXT($B30,"yyyymmdd")-20180000,2,1),MID(TEXT($B30,"yyyymmdd")-20180000,3,1))))</f>
        <v/>
      </c>
      <c r="AI30" s="262" t="str">
        <f>IF($B30="","",IF((VALUE(TEXT($B30,"yyyymmdd"))-20181001)&lt;0,"×",IF((TEXT($B30,"yyyymmdd")-20180000)&lt;100000,MID(TEXT($B30,"yyyymmdd")-20180000,3,1),MID(TEXT($B30,"yyyymmdd")-20180000,4,1))))</f>
        <v/>
      </c>
      <c r="AJ30" s="259" t="str">
        <f>IF($B30="","",IF((VALUE(TEXT($B30,"yyyymmdd"))-20181001)&lt;0,"×",IF((TEXT($B30,"yyyymmdd")-20180000)&lt;100000,MID(TEXT($B30,"yyyymmdd")-20180000,4,1),MID(TEXT($B30,"yyyymmdd")-20180000,5,1))))</f>
        <v/>
      </c>
      <c r="AK30" s="234" t="str">
        <f>IF($B30="","",IF((VALUE(TEXT($B30,"yyyymmdd"))-20181001)&lt;0,"×",RIGHT(TEXT($B30,"yyyymmdd")-20180000,1)))</f>
        <v/>
      </c>
    </row>
    <row r="31" spans="4:40" ht="9.9499999999999993" customHeight="1" x14ac:dyDescent="0.15">
      <c r="D31" s="277"/>
      <c r="E31" s="239"/>
      <c r="F31" s="242"/>
      <c r="G31" s="242"/>
      <c r="H31" s="242"/>
      <c r="I31" s="242"/>
      <c r="J31" s="242"/>
      <c r="K31" s="242"/>
      <c r="L31" s="242"/>
      <c r="M31" s="242"/>
      <c r="N31" s="265"/>
      <c r="O31" s="14"/>
      <c r="P31" s="269"/>
      <c r="Q31" s="269"/>
      <c r="R31" s="269"/>
      <c r="S31" s="269"/>
      <c r="T31" s="269"/>
      <c r="U31" s="270"/>
      <c r="V31" s="15"/>
      <c r="W31" s="269"/>
      <c r="X31" s="269"/>
      <c r="Y31" s="269"/>
      <c r="Z31" s="269"/>
      <c r="AA31" s="269"/>
      <c r="AB31" s="274"/>
      <c r="AC31" s="187" t="str">
        <f t="shared" si="1"/>
        <v/>
      </c>
      <c r="AD31" s="188" t="str">
        <f t="shared" si="1"/>
        <v/>
      </c>
      <c r="AE31" s="189" t="str">
        <f t="shared" si="1"/>
        <v/>
      </c>
      <c r="AF31" s="253" t="str">
        <f>IF($B31="","",IF((VALUE(TEXT($B31,"yyyymmdd"))-20181001)&lt;0,"×",IF((TEXT($B31,"yyyymmdd")-20180000)&lt;100000,0,LEFT(TEXT($B31,"yyyymmdd")-20180000,1))))</f>
        <v/>
      </c>
      <c r="AG31" s="256" t="str">
        <f>IF($B31="","",IF((VALUE(TEXT($B31,"yyyymmdd"))-20181001)&lt;0,"×",IF((TEXT($B31,"yyyymmdd")-20180000)&lt;100000,LEFT(TEXT($B31,"yyyymmdd")-20180000,1),MID(TEXT($B31,"yyyymmdd")-20180000,2,1))))</f>
        <v/>
      </c>
      <c r="AH31" s="259" t="str">
        <f>IF($B31="","",IF((VALUE(TEXT($B31,"yyyymmdd"))-20181001)&lt;0,"×",IF((TEXT($B31,"yyyymmdd")-20180000)&lt;100000,MID(TEXT($B31,"yyyymmdd")-20180000,2,1),MID(TEXT($B31,"yyyymmdd")-20180000,3,1))))</f>
        <v/>
      </c>
      <c r="AI31" s="262" t="str">
        <f>IF($B31="","",IF((VALUE(TEXT($B31,"yyyymmdd"))-20181001)&lt;0,"×",IF((TEXT($B31,"yyyymmdd")-20180000)&lt;100000,MID(TEXT($B31,"yyyymmdd")-20180000,3,1),MID(TEXT($B31,"yyyymmdd")-20180000,4,1))))</f>
        <v/>
      </c>
      <c r="AJ31" s="259" t="str">
        <f>IF($B31="","",IF((VALUE(TEXT($B31,"yyyymmdd"))-20181001)&lt;0,"×",IF((TEXT($B31,"yyyymmdd")-20180000)&lt;100000,MID(TEXT($B31,"yyyymmdd")-20180000,4,1),MID(TEXT($B31,"yyyymmdd")-20180000,5,1))))</f>
        <v/>
      </c>
      <c r="AK31" s="234" t="str">
        <f>IF($B31="","",IF((VALUE(TEXT($B31,"yyyymmdd"))-20181001)&lt;0,"×",RIGHT(TEXT($B31,"yyyymmdd")-20180000,1)))</f>
        <v/>
      </c>
    </row>
    <row r="32" spans="4:40" ht="9.9499999999999993" customHeight="1" thickBot="1" x14ac:dyDescent="0.2">
      <c r="D32" s="277"/>
      <c r="E32" s="240"/>
      <c r="F32" s="243"/>
      <c r="G32" s="243"/>
      <c r="H32" s="243"/>
      <c r="I32" s="243"/>
      <c r="J32" s="243"/>
      <c r="K32" s="243"/>
      <c r="L32" s="243"/>
      <c r="M32" s="243"/>
      <c r="N32" s="266"/>
      <c r="O32" s="16"/>
      <c r="P32" s="271"/>
      <c r="Q32" s="271"/>
      <c r="R32" s="271"/>
      <c r="S32" s="271"/>
      <c r="T32" s="271"/>
      <c r="U32" s="272"/>
      <c r="V32" s="17"/>
      <c r="W32" s="271"/>
      <c r="X32" s="271"/>
      <c r="Y32" s="271"/>
      <c r="Z32" s="271"/>
      <c r="AA32" s="271"/>
      <c r="AB32" s="275"/>
      <c r="AC32" s="190" t="str">
        <f t="shared" si="1"/>
        <v/>
      </c>
      <c r="AD32" s="191" t="str">
        <f t="shared" si="1"/>
        <v/>
      </c>
      <c r="AE32" s="192" t="str">
        <f t="shared" si="1"/>
        <v/>
      </c>
      <c r="AF32" s="254" t="str">
        <f>IF($B32="","",IF((VALUE(TEXT($B32,"yyyymmdd"))-20181001)&lt;0,"×",IF((TEXT($B32,"yyyymmdd")-20180000)&lt;100000,0,LEFT(TEXT($B32,"yyyymmdd")-20180000,1))))</f>
        <v/>
      </c>
      <c r="AG32" s="257" t="str">
        <f>IF($B32="","",IF((VALUE(TEXT($B32,"yyyymmdd"))-20181001)&lt;0,"×",IF((TEXT($B32,"yyyymmdd")-20180000)&lt;100000,LEFT(TEXT($B32,"yyyymmdd")-20180000,1),MID(TEXT($B32,"yyyymmdd")-20180000,2,1))))</f>
        <v/>
      </c>
      <c r="AH32" s="260" t="str">
        <f>IF($B32="","",IF((VALUE(TEXT($B32,"yyyymmdd"))-20181001)&lt;0,"×",IF((TEXT($B32,"yyyymmdd")-20180000)&lt;100000,MID(TEXT($B32,"yyyymmdd")-20180000,2,1),MID(TEXT($B32,"yyyymmdd")-20180000,3,1))))</f>
        <v/>
      </c>
      <c r="AI32" s="263" t="str">
        <f>IF($B32="","",IF((VALUE(TEXT($B32,"yyyymmdd"))-20181001)&lt;0,"×",IF((TEXT($B32,"yyyymmdd")-20180000)&lt;100000,MID(TEXT($B32,"yyyymmdd")-20180000,3,1),MID(TEXT($B32,"yyyymmdd")-20180000,4,1))))</f>
        <v/>
      </c>
      <c r="AJ32" s="260" t="str">
        <f>IF($B32="","",IF((VALUE(TEXT($B32,"yyyymmdd"))-20181001)&lt;0,"×",IF((TEXT($B32,"yyyymmdd")-20180000)&lt;100000,MID(TEXT($B32,"yyyymmdd")-20180000,4,1),MID(TEXT($B32,"yyyymmdd")-20180000,5,1))))</f>
        <v/>
      </c>
      <c r="AK32" s="235" t="str">
        <f>IF($B32="","",IF((VALUE(TEXT($B32,"yyyymmdd"))-20181001)&lt;0,"×",RIGHT(TEXT($B32,"yyyymmdd")-20180000,1)))</f>
        <v/>
      </c>
    </row>
    <row r="33" spans="4:40" ht="12.75" customHeight="1" x14ac:dyDescent="0.15">
      <c r="D33" s="277"/>
      <c r="E33" s="236" t="s">
        <v>21</v>
      </c>
      <c r="F33" s="236"/>
      <c r="G33" s="236"/>
      <c r="H33" s="236"/>
      <c r="I33" s="236"/>
      <c r="J33" s="236"/>
      <c r="K33" s="237"/>
    </row>
    <row r="34" spans="4:40" ht="9.9499999999999993" customHeight="1" x14ac:dyDescent="0.15">
      <c r="D34" s="277"/>
      <c r="E34" s="238" t="str">
        <f>IF(入力!I24="","",LEFT(RIGHT(CONCATENATE(" ",入力!I24),3),1))</f>
        <v/>
      </c>
      <c r="F34" s="241" t="str">
        <f>IF(入力!I24="","",MID(RIGHT(CONCATENATE(" ",入力!I24),3),2,1))</f>
        <v/>
      </c>
      <c r="G34" s="244" t="str">
        <f>IF(入力!I24="","",RIGHT(RIGHT(CONCATENATE(" ",入力!I24),3),1))</f>
        <v/>
      </c>
      <c r="H34" s="247">
        <v>0</v>
      </c>
      <c r="I34" s="241">
        <v>0</v>
      </c>
      <c r="J34" s="241">
        <v>0</v>
      </c>
      <c r="K34" s="58"/>
    </row>
    <row r="35" spans="4:40" ht="9.9499999999999993" customHeight="1" x14ac:dyDescent="0.15">
      <c r="D35" s="277"/>
      <c r="E35" s="239"/>
      <c r="F35" s="242"/>
      <c r="G35" s="245"/>
      <c r="H35" s="248"/>
      <c r="I35" s="242"/>
      <c r="J35" s="242"/>
      <c r="K35" s="59"/>
    </row>
    <row r="36" spans="4:40" ht="9.9499999999999993" customHeight="1" x14ac:dyDescent="0.15">
      <c r="D36" s="277"/>
      <c r="E36" s="239"/>
      <c r="F36" s="242"/>
      <c r="G36" s="245"/>
      <c r="H36" s="248"/>
      <c r="I36" s="242"/>
      <c r="J36" s="242"/>
      <c r="K36" s="59"/>
    </row>
    <row r="37" spans="4:40" ht="9.9499999999999993" customHeight="1" x14ac:dyDescent="0.15">
      <c r="D37" s="277"/>
      <c r="E37" s="239"/>
      <c r="F37" s="242"/>
      <c r="G37" s="245"/>
      <c r="H37" s="248"/>
      <c r="I37" s="242"/>
      <c r="J37" s="242"/>
      <c r="K37" s="250" t="s">
        <v>22</v>
      </c>
    </row>
    <row r="38" spans="4:40" ht="9.9499999999999993" customHeight="1" thickBot="1" x14ac:dyDescent="0.2">
      <c r="D38" s="278"/>
      <c r="E38" s="240"/>
      <c r="F38" s="243"/>
      <c r="G38" s="246"/>
      <c r="H38" s="249"/>
      <c r="I38" s="243"/>
      <c r="J38" s="243"/>
      <c r="K38" s="251"/>
    </row>
    <row r="39" spans="4:40" ht="5.0999999999999996" customHeight="1" thickBot="1" x14ac:dyDescent="0.2">
      <c r="AM39" s="18"/>
      <c r="AN39" s="18"/>
    </row>
    <row r="40" spans="4:40" ht="12.75" customHeight="1" x14ac:dyDescent="0.15">
      <c r="D40" s="11" t="s">
        <v>16</v>
      </c>
      <c r="E40" s="279" t="s">
        <v>17</v>
      </c>
      <c r="F40" s="280"/>
      <c r="G40" s="280"/>
      <c r="H40" s="280"/>
      <c r="I40" s="280"/>
      <c r="J40" s="280"/>
      <c r="K40" s="280"/>
      <c r="L40" s="280"/>
      <c r="M40" s="280"/>
      <c r="N40" s="281"/>
      <c r="O40" s="282" t="s">
        <v>18</v>
      </c>
      <c r="P40" s="236"/>
      <c r="Q40" s="236"/>
      <c r="R40" s="236"/>
      <c r="S40" s="236"/>
      <c r="T40" s="236"/>
      <c r="U40" s="236"/>
      <c r="V40" s="236"/>
      <c r="W40" s="236"/>
      <c r="X40" s="236"/>
      <c r="Y40" s="236"/>
      <c r="Z40" s="236"/>
      <c r="AA40" s="236"/>
      <c r="AB40" s="237"/>
      <c r="AC40" s="283" t="s">
        <v>31</v>
      </c>
      <c r="AD40" s="284"/>
      <c r="AE40" s="284"/>
      <c r="AF40" s="284"/>
      <c r="AG40" s="284"/>
      <c r="AH40" s="284"/>
      <c r="AI40" s="284"/>
      <c r="AJ40" s="284"/>
      <c r="AK40" s="285"/>
    </row>
    <row r="41" spans="4:40" ht="9.9499999999999993" customHeight="1" x14ac:dyDescent="0.15">
      <c r="D41" s="276">
        <v>11</v>
      </c>
      <c r="E41" s="238" t="str">
        <f>IF(入力!E25="","",LEFT(RIGHT(CONCATENATE("          ",入力!E25),10),1))</f>
        <v/>
      </c>
      <c r="F41" s="241" t="str">
        <f>IF(入力!E25="","",MID(RIGHT(CONCATENATE("          ",入力!E25),10),2,1))</f>
        <v/>
      </c>
      <c r="G41" s="241" t="str">
        <f>IF(入力!E25="","",MID(RIGHT(CONCATENATE("          ",入力!E25),10),3,1))</f>
        <v/>
      </c>
      <c r="H41" s="241" t="str">
        <f>IF(入力!E25="","",MID(RIGHT(CONCATENATE("          ",入力!E25),10),4,1))</f>
        <v/>
      </c>
      <c r="I41" s="241" t="str">
        <f>IF(入力!E25="","",MID(RIGHT(CONCATENATE("          ",入力!E25),10),5,1))</f>
        <v/>
      </c>
      <c r="J41" s="241" t="str">
        <f>IF(入力!E25="","",MID(RIGHT(CONCATENATE("          ",入力!E25),10),6,1))</f>
        <v/>
      </c>
      <c r="K41" s="241" t="str">
        <f>IF(入力!E25="","",MID(RIGHT(CONCATENATE("          ",入力!E25),10),7,1))</f>
        <v/>
      </c>
      <c r="L41" s="241" t="str">
        <f>IF(入力!E25="","",MID(RIGHT(CONCATENATE("          ",入力!E25),10),8,1))</f>
        <v/>
      </c>
      <c r="M41" s="241" t="str">
        <f>IF(入力!E25="","",MID(RIGHT(CONCATENATE("          ",入力!E25),10),9,1))</f>
        <v/>
      </c>
      <c r="N41" s="264" t="str">
        <f>IF(入力!E25="","",RIGHT(RIGHT(CONCATENATE("          ",入力!E25),10),1))</f>
        <v/>
      </c>
      <c r="O41" s="12" t="s">
        <v>19</v>
      </c>
      <c r="P41" s="267" t="str">
        <f>IF(入力!F25="","",入力!F25)</f>
        <v/>
      </c>
      <c r="Q41" s="267"/>
      <c r="R41" s="267"/>
      <c r="S41" s="267"/>
      <c r="T41" s="267"/>
      <c r="U41" s="268"/>
      <c r="V41" s="13" t="s">
        <v>20</v>
      </c>
      <c r="W41" s="267" t="str">
        <f>IF(入力!G25="","",入力!G25)</f>
        <v/>
      </c>
      <c r="X41" s="267"/>
      <c r="Y41" s="267"/>
      <c r="Z41" s="267"/>
      <c r="AA41" s="267"/>
      <c r="AB41" s="273"/>
      <c r="AC41" s="184" t="str">
        <f>IF(入力!H25="","",IF((VALUE(TEXT(入力!H25,"yyyymmdd"))-20190501)&gt;=0,"令和",IF((VALUE(TEXT(入力!H25,"yyyymmdd"))-19890108)&gt;=0,"平成","昭和")))</f>
        <v/>
      </c>
      <c r="AD41" s="185" t="str">
        <f t="shared" ref="AC41:AE45" si="2">IF($B41="","",IF((VALUE(TEXT($B41,"yyyymmdd"))-20190501)&gt;=0,"9 ： 令和",IF((VALUE(TEXT($B41,"yyyymmdd"))-19890108)&gt;=0,"7 ： 平成","5 ： 昭和")))</f>
        <v/>
      </c>
      <c r="AE41" s="186" t="str">
        <f t="shared" si="2"/>
        <v/>
      </c>
      <c r="AF41" s="252" t="str">
        <f>IF(入力!H25="","",IF((VALUE(TEXT(入力!H25,"yyyymmdd"))-20181001)&lt;0,"×",IF((VALUE(TEXT(入力!H25,"yyyymmdd")))&lt;20190501,LEFT(TEXT(入力!H25,"yyyymmdd")-19880000,1),IF((TEXT(入力!H25,"yyyymmdd")-20180000)&lt;100000,0,LEFT(TEXT(入力!H25,"yyyymmdd")-20180000,1)))))</f>
        <v/>
      </c>
      <c r="AG41" s="255" t="str">
        <f>IF(入力!H25="","",IF((VALUE(TEXT(入力!H25,"yyyymmdd"))-20181001)&lt;0,"×",IF((VALUE(TEXT(入力!H25,"yyyymmdd")))&lt;20190501,MID(TEXT(入力!H25,"yyyymmdd")-19880000,2,1),IF((TEXT(入力!H25,"yyyymmdd")-20180000)&lt;100000,LEFT(TEXT(入力!H25,"yyyymmdd")-20180000,1),MID(TEXT(入力!H25,"yyyymmdd")-20180000,2,1)))))</f>
        <v/>
      </c>
      <c r="AH41" s="258" t="str">
        <f>IF(入力!H25="","",IF((VALUE(TEXT(入力!H25,"yyyymmdd"))-20181001)&lt;0,"×",IF((VALUE(TEXT(入力!H25,"yyyymmdd")))&lt;20190501,MID(TEXT(入力!H25,"yyyymmdd")-19880000,3,1),IF((TEXT(入力!H25,"yyyymmdd")-20180000)&lt;100000,MID(TEXT(入力!H25,"yyyymmdd")-20180000,2,1),MID(TEXT(入力!H25,"yyyymmdd")-20180000,3,1)))))</f>
        <v/>
      </c>
      <c r="AI41" s="261" t="str">
        <f>IF(入力!H25="","",IF((VALUE(TEXT(入力!H25,"yyyymmdd"))-20181001)&lt;0,"×",IF((VALUE(TEXT(入力!H25,"yyyymmdd")))&lt;20190501,MID(TEXT(入力!H25,"yyyymmdd")-19880000,4,1),IF((TEXT(入力!H25,"yyyymmdd")-20180000)&lt;100000,MID(TEXT(入力!H25,"yyyymmdd")-20180000,3,1),MID(TEXT(入力!H25,"yyyymmdd")-20180000,4,1)))))</f>
        <v/>
      </c>
      <c r="AJ41" s="258" t="str">
        <f>IF(入力!H25="","",IF((VALUE(TEXT(入力!H25,"yyyymmdd"))-20181001)&lt;0,"×",IF((VALUE(TEXT(入力!H25,"yyyymmdd")))&lt;20190501,MID(TEXT(入力!H25,"yyyymmdd")-19880000,5,1),IF((TEXT(入力!H25,"yyyymmdd")-20180000)&lt;100000,MID(TEXT(入力!H25,"yyyymmdd")-20180000,4,1),MID(TEXT(入力!H25,"yyyymmdd")-20180000,5,1)))))</f>
        <v/>
      </c>
      <c r="AK41" s="233" t="str">
        <f>IF(入力!H25="","",IF((VALUE(TEXT(入力!H25,"yyyymmdd"))-20181001)&lt;0,"×",IF((VALUE(TEXT(入力!H25,"yyyymmdd")))&lt;20190501,RIGHT(TEXT(入力!H25,"yyyymmdd")-19880000,1),RIGHT(TEXT(入力!H25,"yyyymmdd")-20180000,1))))</f>
        <v/>
      </c>
    </row>
    <row r="42" spans="4:40" ht="9.9499999999999993" customHeight="1" x14ac:dyDescent="0.15">
      <c r="D42" s="277"/>
      <c r="E42" s="239"/>
      <c r="F42" s="242"/>
      <c r="G42" s="242"/>
      <c r="H42" s="242"/>
      <c r="I42" s="242"/>
      <c r="J42" s="242"/>
      <c r="K42" s="242"/>
      <c r="L42" s="242"/>
      <c r="M42" s="242"/>
      <c r="N42" s="265"/>
      <c r="O42" s="14"/>
      <c r="P42" s="269"/>
      <c r="Q42" s="269"/>
      <c r="R42" s="269"/>
      <c r="S42" s="269"/>
      <c r="T42" s="269"/>
      <c r="U42" s="270"/>
      <c r="V42" s="15"/>
      <c r="W42" s="269"/>
      <c r="X42" s="269"/>
      <c r="Y42" s="269"/>
      <c r="Z42" s="269"/>
      <c r="AA42" s="269"/>
      <c r="AB42" s="274"/>
      <c r="AC42" s="187" t="str">
        <f t="shared" si="2"/>
        <v/>
      </c>
      <c r="AD42" s="188" t="str">
        <f t="shared" si="2"/>
        <v/>
      </c>
      <c r="AE42" s="189" t="str">
        <f t="shared" si="2"/>
        <v/>
      </c>
      <c r="AF42" s="253" t="str">
        <f>IF($B42="","",IF((VALUE(TEXT($B42,"yyyymmdd"))-20181001)&lt;0,"×",IF((TEXT($B42,"yyyymmdd")-20180000)&lt;100000,0,LEFT(TEXT($B42,"yyyymmdd")-20180000,1))))</f>
        <v/>
      </c>
      <c r="AG42" s="256" t="str">
        <f>IF($B42="","",IF((VALUE(TEXT($B42,"yyyymmdd"))-20181001)&lt;0,"×",IF((TEXT($B42,"yyyymmdd")-20180000)&lt;100000,LEFT(TEXT($B42,"yyyymmdd")-20180000,1),MID(TEXT($B42,"yyyymmdd")-20180000,2,1))))</f>
        <v/>
      </c>
      <c r="AH42" s="259" t="str">
        <f>IF($B42="","",IF((VALUE(TEXT($B42,"yyyymmdd"))-20181001)&lt;0,"×",IF((TEXT($B42,"yyyymmdd")-20180000)&lt;100000,MID(TEXT($B42,"yyyymmdd")-20180000,2,1),MID(TEXT($B42,"yyyymmdd")-20180000,3,1))))</f>
        <v/>
      </c>
      <c r="AI42" s="262" t="str">
        <f>IF($B42="","",IF((VALUE(TEXT($B42,"yyyymmdd"))-20181001)&lt;0,"×",IF((TEXT($B42,"yyyymmdd")-20180000)&lt;100000,MID(TEXT($B42,"yyyymmdd")-20180000,3,1),MID(TEXT($B42,"yyyymmdd")-20180000,4,1))))</f>
        <v/>
      </c>
      <c r="AJ42" s="259" t="str">
        <f>IF($B42="","",IF((VALUE(TEXT($B42,"yyyymmdd"))-20181001)&lt;0,"×",IF((TEXT($B42,"yyyymmdd")-20180000)&lt;100000,MID(TEXT($B42,"yyyymmdd")-20180000,4,1),MID(TEXT($B42,"yyyymmdd")-20180000,5,1))))</f>
        <v/>
      </c>
      <c r="AK42" s="234" t="str">
        <f>IF($B42="","",IF((VALUE(TEXT($B42,"yyyymmdd"))-20181001)&lt;0,"×",RIGHT(TEXT($B42,"yyyymmdd")-20180000,1)))</f>
        <v/>
      </c>
    </row>
    <row r="43" spans="4:40" ht="9.9499999999999993" customHeight="1" x14ac:dyDescent="0.15">
      <c r="D43" s="277"/>
      <c r="E43" s="239"/>
      <c r="F43" s="242"/>
      <c r="G43" s="242"/>
      <c r="H43" s="242"/>
      <c r="I43" s="242"/>
      <c r="J43" s="242"/>
      <c r="K43" s="242"/>
      <c r="L43" s="242"/>
      <c r="M43" s="242"/>
      <c r="N43" s="265"/>
      <c r="O43" s="14"/>
      <c r="P43" s="269"/>
      <c r="Q43" s="269"/>
      <c r="R43" s="269"/>
      <c r="S43" s="269"/>
      <c r="T43" s="269"/>
      <c r="U43" s="270"/>
      <c r="V43" s="15"/>
      <c r="W43" s="269"/>
      <c r="X43" s="269"/>
      <c r="Y43" s="269"/>
      <c r="Z43" s="269"/>
      <c r="AA43" s="269"/>
      <c r="AB43" s="274"/>
      <c r="AC43" s="187" t="str">
        <f t="shared" si="2"/>
        <v/>
      </c>
      <c r="AD43" s="188" t="str">
        <f t="shared" si="2"/>
        <v/>
      </c>
      <c r="AE43" s="189" t="str">
        <f t="shared" si="2"/>
        <v/>
      </c>
      <c r="AF43" s="253" t="str">
        <f>IF($B43="","",IF((VALUE(TEXT($B43,"yyyymmdd"))-20181001)&lt;0,"×",IF((TEXT($B43,"yyyymmdd")-20180000)&lt;100000,0,LEFT(TEXT($B43,"yyyymmdd")-20180000,1))))</f>
        <v/>
      </c>
      <c r="AG43" s="256" t="str">
        <f>IF($B43="","",IF((VALUE(TEXT($B43,"yyyymmdd"))-20181001)&lt;0,"×",IF((TEXT($B43,"yyyymmdd")-20180000)&lt;100000,LEFT(TEXT($B43,"yyyymmdd")-20180000,1),MID(TEXT($B43,"yyyymmdd")-20180000,2,1))))</f>
        <v/>
      </c>
      <c r="AH43" s="259" t="str">
        <f>IF($B43="","",IF((VALUE(TEXT($B43,"yyyymmdd"))-20181001)&lt;0,"×",IF((TEXT($B43,"yyyymmdd")-20180000)&lt;100000,MID(TEXT($B43,"yyyymmdd")-20180000,2,1),MID(TEXT($B43,"yyyymmdd")-20180000,3,1))))</f>
        <v/>
      </c>
      <c r="AI43" s="262" t="str">
        <f>IF($B43="","",IF((VALUE(TEXT($B43,"yyyymmdd"))-20181001)&lt;0,"×",IF((TEXT($B43,"yyyymmdd")-20180000)&lt;100000,MID(TEXT($B43,"yyyymmdd")-20180000,3,1),MID(TEXT($B43,"yyyymmdd")-20180000,4,1))))</f>
        <v/>
      </c>
      <c r="AJ43" s="259" t="str">
        <f>IF($B43="","",IF((VALUE(TEXT($B43,"yyyymmdd"))-20181001)&lt;0,"×",IF((TEXT($B43,"yyyymmdd")-20180000)&lt;100000,MID(TEXT($B43,"yyyymmdd")-20180000,4,1),MID(TEXT($B43,"yyyymmdd")-20180000,5,1))))</f>
        <v/>
      </c>
      <c r="AK43" s="234" t="str">
        <f>IF($B43="","",IF((VALUE(TEXT($B43,"yyyymmdd"))-20181001)&lt;0,"×",RIGHT(TEXT($B43,"yyyymmdd")-20180000,1)))</f>
        <v/>
      </c>
    </row>
    <row r="44" spans="4:40" ht="9.9499999999999993" customHeight="1" x14ac:dyDescent="0.15">
      <c r="D44" s="277"/>
      <c r="E44" s="239"/>
      <c r="F44" s="242"/>
      <c r="G44" s="242"/>
      <c r="H44" s="242"/>
      <c r="I44" s="242"/>
      <c r="J44" s="242"/>
      <c r="K44" s="242"/>
      <c r="L44" s="242"/>
      <c r="M44" s="242"/>
      <c r="N44" s="265"/>
      <c r="O44" s="14"/>
      <c r="P44" s="269"/>
      <c r="Q44" s="269"/>
      <c r="R44" s="269"/>
      <c r="S44" s="269"/>
      <c r="T44" s="269"/>
      <c r="U44" s="270"/>
      <c r="V44" s="15"/>
      <c r="W44" s="269"/>
      <c r="X44" s="269"/>
      <c r="Y44" s="269"/>
      <c r="Z44" s="269"/>
      <c r="AA44" s="269"/>
      <c r="AB44" s="274"/>
      <c r="AC44" s="187" t="str">
        <f t="shared" si="2"/>
        <v/>
      </c>
      <c r="AD44" s="188" t="str">
        <f t="shared" si="2"/>
        <v/>
      </c>
      <c r="AE44" s="189" t="str">
        <f t="shared" si="2"/>
        <v/>
      </c>
      <c r="AF44" s="253" t="str">
        <f>IF($B44="","",IF((VALUE(TEXT($B44,"yyyymmdd"))-20181001)&lt;0,"×",IF((TEXT($B44,"yyyymmdd")-20180000)&lt;100000,0,LEFT(TEXT($B44,"yyyymmdd")-20180000,1))))</f>
        <v/>
      </c>
      <c r="AG44" s="256" t="str">
        <f>IF($B44="","",IF((VALUE(TEXT($B44,"yyyymmdd"))-20181001)&lt;0,"×",IF((TEXT($B44,"yyyymmdd")-20180000)&lt;100000,LEFT(TEXT($B44,"yyyymmdd")-20180000,1),MID(TEXT($B44,"yyyymmdd")-20180000,2,1))))</f>
        <v/>
      </c>
      <c r="AH44" s="259" t="str">
        <f>IF($B44="","",IF((VALUE(TEXT($B44,"yyyymmdd"))-20181001)&lt;0,"×",IF((TEXT($B44,"yyyymmdd")-20180000)&lt;100000,MID(TEXT($B44,"yyyymmdd")-20180000,2,1),MID(TEXT($B44,"yyyymmdd")-20180000,3,1))))</f>
        <v/>
      </c>
      <c r="AI44" s="262" t="str">
        <f>IF($B44="","",IF((VALUE(TEXT($B44,"yyyymmdd"))-20181001)&lt;0,"×",IF((TEXT($B44,"yyyymmdd")-20180000)&lt;100000,MID(TEXT($B44,"yyyymmdd")-20180000,3,1),MID(TEXT($B44,"yyyymmdd")-20180000,4,1))))</f>
        <v/>
      </c>
      <c r="AJ44" s="259" t="str">
        <f>IF($B44="","",IF((VALUE(TEXT($B44,"yyyymmdd"))-20181001)&lt;0,"×",IF((TEXT($B44,"yyyymmdd")-20180000)&lt;100000,MID(TEXT($B44,"yyyymmdd")-20180000,4,1),MID(TEXT($B44,"yyyymmdd")-20180000,5,1))))</f>
        <v/>
      </c>
      <c r="AK44" s="234" t="str">
        <f>IF($B44="","",IF((VALUE(TEXT($B44,"yyyymmdd"))-20181001)&lt;0,"×",RIGHT(TEXT($B44,"yyyymmdd")-20180000,1)))</f>
        <v/>
      </c>
    </row>
    <row r="45" spans="4:40" ht="9.9499999999999993" customHeight="1" thickBot="1" x14ac:dyDescent="0.2">
      <c r="D45" s="277"/>
      <c r="E45" s="240"/>
      <c r="F45" s="243"/>
      <c r="G45" s="243"/>
      <c r="H45" s="243"/>
      <c r="I45" s="243"/>
      <c r="J45" s="243"/>
      <c r="K45" s="243"/>
      <c r="L45" s="243"/>
      <c r="M45" s="243"/>
      <c r="N45" s="266"/>
      <c r="O45" s="16"/>
      <c r="P45" s="271"/>
      <c r="Q45" s="271"/>
      <c r="R45" s="271"/>
      <c r="S45" s="271"/>
      <c r="T45" s="271"/>
      <c r="U45" s="272"/>
      <c r="V45" s="17"/>
      <c r="W45" s="271"/>
      <c r="X45" s="271"/>
      <c r="Y45" s="271"/>
      <c r="Z45" s="271"/>
      <c r="AA45" s="271"/>
      <c r="AB45" s="275"/>
      <c r="AC45" s="190" t="str">
        <f t="shared" si="2"/>
        <v/>
      </c>
      <c r="AD45" s="191" t="str">
        <f t="shared" si="2"/>
        <v/>
      </c>
      <c r="AE45" s="192" t="str">
        <f t="shared" si="2"/>
        <v/>
      </c>
      <c r="AF45" s="254" t="str">
        <f>IF($B45="","",IF((VALUE(TEXT($B45,"yyyymmdd"))-20181001)&lt;0,"×",IF((TEXT($B45,"yyyymmdd")-20180000)&lt;100000,0,LEFT(TEXT($B45,"yyyymmdd")-20180000,1))))</f>
        <v/>
      </c>
      <c r="AG45" s="257" t="str">
        <f>IF($B45="","",IF((VALUE(TEXT($B45,"yyyymmdd"))-20181001)&lt;0,"×",IF((TEXT($B45,"yyyymmdd")-20180000)&lt;100000,LEFT(TEXT($B45,"yyyymmdd")-20180000,1),MID(TEXT($B45,"yyyymmdd")-20180000,2,1))))</f>
        <v/>
      </c>
      <c r="AH45" s="260" t="str">
        <f>IF($B45="","",IF((VALUE(TEXT($B45,"yyyymmdd"))-20181001)&lt;0,"×",IF((TEXT($B45,"yyyymmdd")-20180000)&lt;100000,MID(TEXT($B45,"yyyymmdd")-20180000,2,1),MID(TEXT($B45,"yyyymmdd")-20180000,3,1))))</f>
        <v/>
      </c>
      <c r="AI45" s="263" t="str">
        <f>IF($B45="","",IF((VALUE(TEXT($B45,"yyyymmdd"))-20181001)&lt;0,"×",IF((TEXT($B45,"yyyymmdd")-20180000)&lt;100000,MID(TEXT($B45,"yyyymmdd")-20180000,3,1),MID(TEXT($B45,"yyyymmdd")-20180000,4,1))))</f>
        <v/>
      </c>
      <c r="AJ45" s="260" t="str">
        <f>IF($B45="","",IF((VALUE(TEXT($B45,"yyyymmdd"))-20181001)&lt;0,"×",IF((TEXT($B45,"yyyymmdd")-20180000)&lt;100000,MID(TEXT($B45,"yyyymmdd")-20180000,4,1),MID(TEXT($B45,"yyyymmdd")-20180000,5,1))))</f>
        <v/>
      </c>
      <c r="AK45" s="235" t="str">
        <f>IF($B45="","",IF((VALUE(TEXT($B45,"yyyymmdd"))-20181001)&lt;0,"×",RIGHT(TEXT($B45,"yyyymmdd")-20180000,1)))</f>
        <v/>
      </c>
    </row>
    <row r="46" spans="4:40" ht="12.75" customHeight="1" x14ac:dyDescent="0.15">
      <c r="D46" s="277"/>
      <c r="E46" s="236" t="s">
        <v>21</v>
      </c>
      <c r="F46" s="236"/>
      <c r="G46" s="236"/>
      <c r="H46" s="236"/>
      <c r="I46" s="236"/>
      <c r="J46" s="236"/>
      <c r="K46" s="237"/>
    </row>
    <row r="47" spans="4:40" ht="9.9499999999999993" customHeight="1" x14ac:dyDescent="0.15">
      <c r="D47" s="277"/>
      <c r="E47" s="238" t="str">
        <f>IF(入力!I25="","",LEFT(RIGHT(CONCATENATE(" ",入力!I25),3),1))</f>
        <v/>
      </c>
      <c r="F47" s="241" t="str">
        <f>IF(入力!I25="","",MID(RIGHT(CONCATENATE(" ",入力!I25),3),2,1))</f>
        <v/>
      </c>
      <c r="G47" s="244" t="str">
        <f>IF(入力!I25="","",RIGHT(RIGHT(CONCATENATE(" ",入力!I25),3),1))</f>
        <v/>
      </c>
      <c r="H47" s="247">
        <v>0</v>
      </c>
      <c r="I47" s="241">
        <v>0</v>
      </c>
      <c r="J47" s="241">
        <v>0</v>
      </c>
      <c r="K47" s="58"/>
    </row>
    <row r="48" spans="4:40" ht="9.9499999999999993" customHeight="1" x14ac:dyDescent="0.15">
      <c r="D48" s="277"/>
      <c r="E48" s="239"/>
      <c r="F48" s="242"/>
      <c r="G48" s="245"/>
      <c r="H48" s="248"/>
      <c r="I48" s="242"/>
      <c r="J48" s="242"/>
      <c r="K48" s="59"/>
    </row>
    <row r="49" spans="4:40" ht="9.9499999999999993" customHeight="1" x14ac:dyDescent="0.15">
      <c r="D49" s="277"/>
      <c r="E49" s="239"/>
      <c r="F49" s="242"/>
      <c r="G49" s="245"/>
      <c r="H49" s="248"/>
      <c r="I49" s="242"/>
      <c r="J49" s="242"/>
      <c r="K49" s="59"/>
    </row>
    <row r="50" spans="4:40" ht="9.9499999999999993" customHeight="1" x14ac:dyDescent="0.15">
      <c r="D50" s="277"/>
      <c r="E50" s="239"/>
      <c r="F50" s="242"/>
      <c r="G50" s="245"/>
      <c r="H50" s="248"/>
      <c r="I50" s="242"/>
      <c r="J50" s="242"/>
      <c r="K50" s="250" t="s">
        <v>22</v>
      </c>
    </row>
    <row r="51" spans="4:40" ht="9.9499999999999993" customHeight="1" thickBot="1" x14ac:dyDescent="0.2">
      <c r="D51" s="278"/>
      <c r="E51" s="240"/>
      <c r="F51" s="243"/>
      <c r="G51" s="246"/>
      <c r="H51" s="249"/>
      <c r="I51" s="243"/>
      <c r="J51" s="243"/>
      <c r="K51" s="251"/>
    </row>
    <row r="52" spans="4:40" ht="5.0999999999999996" customHeight="1" thickBot="1" x14ac:dyDescent="0.2">
      <c r="AM52" s="18"/>
      <c r="AN52" s="18"/>
    </row>
    <row r="53" spans="4:40" ht="12.75" customHeight="1" x14ac:dyDescent="0.15">
      <c r="D53" s="11" t="s">
        <v>16</v>
      </c>
      <c r="E53" s="279" t="s">
        <v>17</v>
      </c>
      <c r="F53" s="280"/>
      <c r="G53" s="280"/>
      <c r="H53" s="280"/>
      <c r="I53" s="280"/>
      <c r="J53" s="280"/>
      <c r="K53" s="280"/>
      <c r="L53" s="280"/>
      <c r="M53" s="280"/>
      <c r="N53" s="281"/>
      <c r="O53" s="282" t="s">
        <v>18</v>
      </c>
      <c r="P53" s="236"/>
      <c r="Q53" s="236"/>
      <c r="R53" s="236"/>
      <c r="S53" s="236"/>
      <c r="T53" s="236"/>
      <c r="U53" s="236"/>
      <c r="V53" s="236"/>
      <c r="W53" s="236"/>
      <c r="X53" s="236"/>
      <c r="Y53" s="236"/>
      <c r="Z53" s="236"/>
      <c r="AA53" s="236"/>
      <c r="AB53" s="237"/>
      <c r="AC53" s="283" t="s">
        <v>31</v>
      </c>
      <c r="AD53" s="284"/>
      <c r="AE53" s="284"/>
      <c r="AF53" s="284"/>
      <c r="AG53" s="284"/>
      <c r="AH53" s="284"/>
      <c r="AI53" s="284"/>
      <c r="AJ53" s="284"/>
      <c r="AK53" s="285"/>
    </row>
    <row r="54" spans="4:40" ht="9.9499999999999993" customHeight="1" x14ac:dyDescent="0.15">
      <c r="D54" s="276">
        <v>12</v>
      </c>
      <c r="E54" s="238" t="str">
        <f>IF(入力!E26="","",LEFT(RIGHT(CONCATENATE("          ",入力!E26),10),1))</f>
        <v/>
      </c>
      <c r="F54" s="241" t="str">
        <f>IF(入力!E26="","",MID(RIGHT(CONCATENATE("          ",入力!E26),10),2,1))</f>
        <v/>
      </c>
      <c r="G54" s="241" t="str">
        <f>IF(入力!E26="","",MID(RIGHT(CONCATENATE("          ",入力!E26),10),3,1))</f>
        <v/>
      </c>
      <c r="H54" s="241" t="str">
        <f>IF(入力!E26="","",MID(RIGHT(CONCATENATE("          ",入力!E26),10),4,1))</f>
        <v/>
      </c>
      <c r="I54" s="241" t="str">
        <f>IF(入力!E26="","",MID(RIGHT(CONCATENATE("          ",入力!E26),10),5,1))</f>
        <v/>
      </c>
      <c r="J54" s="241" t="str">
        <f>IF(入力!E26="","",MID(RIGHT(CONCATENATE("          ",入力!E26),10),6,1))</f>
        <v/>
      </c>
      <c r="K54" s="241" t="str">
        <f>IF(入力!E26="","",MID(RIGHT(CONCATENATE("          ",入力!E26),10),7,1))</f>
        <v/>
      </c>
      <c r="L54" s="241" t="str">
        <f>IF(入力!E26="","",MID(RIGHT(CONCATENATE("          ",入力!E26),10),8,1))</f>
        <v/>
      </c>
      <c r="M54" s="241" t="str">
        <f>IF(入力!E26="","",MID(RIGHT(CONCATENATE("          ",入力!E26),10),9,1))</f>
        <v/>
      </c>
      <c r="N54" s="264" t="str">
        <f>IF(入力!E26="","",RIGHT(RIGHT(CONCATENATE("          ",入力!E26),10),1))</f>
        <v/>
      </c>
      <c r="O54" s="12" t="s">
        <v>19</v>
      </c>
      <c r="P54" s="267" t="str">
        <f>IF(入力!F26="","",入力!F26)</f>
        <v/>
      </c>
      <c r="Q54" s="267"/>
      <c r="R54" s="267"/>
      <c r="S54" s="267"/>
      <c r="T54" s="267"/>
      <c r="U54" s="268"/>
      <c r="V54" s="13" t="s">
        <v>20</v>
      </c>
      <c r="W54" s="267" t="str">
        <f>IF(入力!G26="","",入力!G26)</f>
        <v/>
      </c>
      <c r="X54" s="267"/>
      <c r="Y54" s="267"/>
      <c r="Z54" s="267"/>
      <c r="AA54" s="267"/>
      <c r="AB54" s="273"/>
      <c r="AC54" s="184" t="str">
        <f>IF(入力!H26="","",IF((VALUE(TEXT(入力!H26,"yyyymmdd"))-20190501)&gt;=0,"令和",IF((VALUE(TEXT(入力!H26,"yyyymmdd"))-19890108)&gt;=0,"平成","昭和")))</f>
        <v/>
      </c>
      <c r="AD54" s="185" t="str">
        <f t="shared" ref="AC54:AE58" si="3">IF($B54="","",IF((VALUE(TEXT($B54,"yyyymmdd"))-20190501)&gt;=0,"9 ： 令和",IF((VALUE(TEXT($B54,"yyyymmdd"))-19890108)&gt;=0,"7 ： 平成","5 ： 昭和")))</f>
        <v/>
      </c>
      <c r="AE54" s="186" t="str">
        <f t="shared" si="3"/>
        <v/>
      </c>
      <c r="AF54" s="252" t="str">
        <f>IF(入力!H26="","",IF((VALUE(TEXT(入力!H26,"yyyymmdd"))-20181001)&lt;0,"×",IF((VALUE(TEXT(入力!H26,"yyyymmdd")))&lt;20190501,LEFT(TEXT(入力!H26,"yyyymmdd")-19880000,1),IF((TEXT(入力!H26,"yyyymmdd")-20180000)&lt;100000,0,LEFT(TEXT(入力!H26,"yyyymmdd")-20180000,1)))))</f>
        <v/>
      </c>
      <c r="AG54" s="255" t="str">
        <f>IF(入力!H26="","",IF((VALUE(TEXT(入力!H26,"yyyymmdd"))-20181001)&lt;0,"×",IF((VALUE(TEXT(入力!H26,"yyyymmdd")))&lt;20190501,MID(TEXT(入力!H26,"yyyymmdd")-19880000,2,1),IF((TEXT(入力!H26,"yyyymmdd")-20180000)&lt;100000,LEFT(TEXT(入力!H26,"yyyymmdd")-20180000,1),MID(TEXT(入力!H26,"yyyymmdd")-20180000,2,1)))))</f>
        <v/>
      </c>
      <c r="AH54" s="258" t="str">
        <f>IF(入力!H26="","",IF((VALUE(TEXT(入力!H26,"yyyymmdd"))-20181001)&lt;0,"×",IF((VALUE(TEXT(入力!H26,"yyyymmdd")))&lt;20190501,MID(TEXT(入力!H26,"yyyymmdd")-19880000,3,1),IF((TEXT(入力!H26,"yyyymmdd")-20180000)&lt;100000,MID(TEXT(入力!H26,"yyyymmdd")-20180000,2,1),MID(TEXT(入力!H26,"yyyymmdd")-20180000,3,1)))))</f>
        <v/>
      </c>
      <c r="AI54" s="261" t="str">
        <f>IF(入力!H26="","",IF((VALUE(TEXT(入力!H26,"yyyymmdd"))-20181001)&lt;0,"×",IF((VALUE(TEXT(入力!H26,"yyyymmdd")))&lt;20190501,MID(TEXT(入力!H26,"yyyymmdd")-19880000,4,1),IF((TEXT(入力!H26,"yyyymmdd")-20180000)&lt;100000,MID(TEXT(入力!H26,"yyyymmdd")-20180000,3,1),MID(TEXT(入力!H26,"yyyymmdd")-20180000,4,1)))))</f>
        <v/>
      </c>
      <c r="AJ54" s="258" t="str">
        <f>IF(入力!H26="","",IF((VALUE(TEXT(入力!H26,"yyyymmdd"))-20181001)&lt;0,"×",IF((VALUE(TEXT(入力!H26,"yyyymmdd")))&lt;20190501,MID(TEXT(入力!H26,"yyyymmdd")-19880000,5,1),IF((TEXT(入力!H26,"yyyymmdd")-20180000)&lt;100000,MID(TEXT(入力!H26,"yyyymmdd")-20180000,4,1),MID(TEXT(入力!H26,"yyyymmdd")-20180000,5,1)))))</f>
        <v/>
      </c>
      <c r="AK54" s="233" t="str">
        <f>IF(入力!H26="","",IF((VALUE(TEXT(入力!H26,"yyyymmdd"))-20181001)&lt;0,"×",IF((VALUE(TEXT(入力!H26,"yyyymmdd")))&lt;20190501,RIGHT(TEXT(入力!H26,"yyyymmdd")-19880000,1),RIGHT(TEXT(入力!H26,"yyyymmdd")-20180000,1))))</f>
        <v/>
      </c>
    </row>
    <row r="55" spans="4:40" ht="9.9499999999999993" customHeight="1" x14ac:dyDescent="0.15">
      <c r="D55" s="277"/>
      <c r="E55" s="239"/>
      <c r="F55" s="242"/>
      <c r="G55" s="242"/>
      <c r="H55" s="242"/>
      <c r="I55" s="242"/>
      <c r="J55" s="242"/>
      <c r="K55" s="242"/>
      <c r="L55" s="242"/>
      <c r="M55" s="242"/>
      <c r="N55" s="265"/>
      <c r="O55" s="14"/>
      <c r="P55" s="269"/>
      <c r="Q55" s="269"/>
      <c r="R55" s="269"/>
      <c r="S55" s="269"/>
      <c r="T55" s="269"/>
      <c r="U55" s="270"/>
      <c r="V55" s="15"/>
      <c r="W55" s="269"/>
      <c r="X55" s="269"/>
      <c r="Y55" s="269"/>
      <c r="Z55" s="269"/>
      <c r="AA55" s="269"/>
      <c r="AB55" s="274"/>
      <c r="AC55" s="187" t="str">
        <f t="shared" si="3"/>
        <v/>
      </c>
      <c r="AD55" s="188" t="str">
        <f t="shared" si="3"/>
        <v/>
      </c>
      <c r="AE55" s="189" t="str">
        <f t="shared" si="3"/>
        <v/>
      </c>
      <c r="AF55" s="253" t="str">
        <f>IF($B55="","",IF((VALUE(TEXT($B55,"yyyymmdd"))-20181001)&lt;0,"×",IF((TEXT($B55,"yyyymmdd")-20180000)&lt;100000,0,LEFT(TEXT($B55,"yyyymmdd")-20180000,1))))</f>
        <v/>
      </c>
      <c r="AG55" s="256" t="str">
        <f>IF($B55="","",IF((VALUE(TEXT($B55,"yyyymmdd"))-20181001)&lt;0,"×",IF((TEXT($B55,"yyyymmdd")-20180000)&lt;100000,LEFT(TEXT($B55,"yyyymmdd")-20180000,1),MID(TEXT($B55,"yyyymmdd")-20180000,2,1))))</f>
        <v/>
      </c>
      <c r="AH55" s="259" t="str">
        <f>IF($B55="","",IF((VALUE(TEXT($B55,"yyyymmdd"))-20181001)&lt;0,"×",IF((TEXT($B55,"yyyymmdd")-20180000)&lt;100000,MID(TEXT($B55,"yyyymmdd")-20180000,2,1),MID(TEXT($B55,"yyyymmdd")-20180000,3,1))))</f>
        <v/>
      </c>
      <c r="AI55" s="262" t="str">
        <f>IF($B55="","",IF((VALUE(TEXT($B55,"yyyymmdd"))-20181001)&lt;0,"×",IF((TEXT($B55,"yyyymmdd")-20180000)&lt;100000,MID(TEXT($B55,"yyyymmdd")-20180000,3,1),MID(TEXT($B55,"yyyymmdd")-20180000,4,1))))</f>
        <v/>
      </c>
      <c r="AJ55" s="259" t="str">
        <f>IF($B55="","",IF((VALUE(TEXT($B55,"yyyymmdd"))-20181001)&lt;0,"×",IF((TEXT($B55,"yyyymmdd")-20180000)&lt;100000,MID(TEXT($B55,"yyyymmdd")-20180000,4,1),MID(TEXT($B55,"yyyymmdd")-20180000,5,1))))</f>
        <v/>
      </c>
      <c r="AK55" s="234" t="str">
        <f>IF($B55="","",IF((VALUE(TEXT($B55,"yyyymmdd"))-20181001)&lt;0,"×",RIGHT(TEXT($B55,"yyyymmdd")-20180000,1)))</f>
        <v/>
      </c>
    </row>
    <row r="56" spans="4:40" ht="9.9499999999999993" customHeight="1" x14ac:dyDescent="0.15">
      <c r="D56" s="277"/>
      <c r="E56" s="239"/>
      <c r="F56" s="242"/>
      <c r="G56" s="242"/>
      <c r="H56" s="242"/>
      <c r="I56" s="242"/>
      <c r="J56" s="242"/>
      <c r="K56" s="242"/>
      <c r="L56" s="242"/>
      <c r="M56" s="242"/>
      <c r="N56" s="265"/>
      <c r="O56" s="14"/>
      <c r="P56" s="269"/>
      <c r="Q56" s="269"/>
      <c r="R56" s="269"/>
      <c r="S56" s="269"/>
      <c r="T56" s="269"/>
      <c r="U56" s="270"/>
      <c r="V56" s="15"/>
      <c r="W56" s="269"/>
      <c r="X56" s="269"/>
      <c r="Y56" s="269"/>
      <c r="Z56" s="269"/>
      <c r="AA56" s="269"/>
      <c r="AB56" s="274"/>
      <c r="AC56" s="187" t="str">
        <f t="shared" si="3"/>
        <v/>
      </c>
      <c r="AD56" s="188" t="str">
        <f t="shared" si="3"/>
        <v/>
      </c>
      <c r="AE56" s="189" t="str">
        <f t="shared" si="3"/>
        <v/>
      </c>
      <c r="AF56" s="253" t="str">
        <f>IF($B56="","",IF((VALUE(TEXT($B56,"yyyymmdd"))-20181001)&lt;0,"×",IF((TEXT($B56,"yyyymmdd")-20180000)&lt;100000,0,LEFT(TEXT($B56,"yyyymmdd")-20180000,1))))</f>
        <v/>
      </c>
      <c r="AG56" s="256" t="str">
        <f>IF($B56="","",IF((VALUE(TEXT($B56,"yyyymmdd"))-20181001)&lt;0,"×",IF((TEXT($B56,"yyyymmdd")-20180000)&lt;100000,LEFT(TEXT($B56,"yyyymmdd")-20180000,1),MID(TEXT($B56,"yyyymmdd")-20180000,2,1))))</f>
        <v/>
      </c>
      <c r="AH56" s="259" t="str">
        <f>IF($B56="","",IF((VALUE(TEXT($B56,"yyyymmdd"))-20181001)&lt;0,"×",IF((TEXT($B56,"yyyymmdd")-20180000)&lt;100000,MID(TEXT($B56,"yyyymmdd")-20180000,2,1),MID(TEXT($B56,"yyyymmdd")-20180000,3,1))))</f>
        <v/>
      </c>
      <c r="AI56" s="262" t="str">
        <f>IF($B56="","",IF((VALUE(TEXT($B56,"yyyymmdd"))-20181001)&lt;0,"×",IF((TEXT($B56,"yyyymmdd")-20180000)&lt;100000,MID(TEXT($B56,"yyyymmdd")-20180000,3,1),MID(TEXT($B56,"yyyymmdd")-20180000,4,1))))</f>
        <v/>
      </c>
      <c r="AJ56" s="259" t="str">
        <f>IF($B56="","",IF((VALUE(TEXT($B56,"yyyymmdd"))-20181001)&lt;0,"×",IF((TEXT($B56,"yyyymmdd")-20180000)&lt;100000,MID(TEXT($B56,"yyyymmdd")-20180000,4,1),MID(TEXT($B56,"yyyymmdd")-20180000,5,1))))</f>
        <v/>
      </c>
      <c r="AK56" s="234" t="str">
        <f>IF($B56="","",IF((VALUE(TEXT($B56,"yyyymmdd"))-20181001)&lt;0,"×",RIGHT(TEXT($B56,"yyyymmdd")-20180000,1)))</f>
        <v/>
      </c>
    </row>
    <row r="57" spans="4:40" ht="9.9499999999999993" customHeight="1" x14ac:dyDescent="0.15">
      <c r="D57" s="277"/>
      <c r="E57" s="239"/>
      <c r="F57" s="242"/>
      <c r="G57" s="242"/>
      <c r="H57" s="242"/>
      <c r="I57" s="242"/>
      <c r="J57" s="242"/>
      <c r="K57" s="242"/>
      <c r="L57" s="242"/>
      <c r="M57" s="242"/>
      <c r="N57" s="265"/>
      <c r="O57" s="14"/>
      <c r="P57" s="269"/>
      <c r="Q57" s="269"/>
      <c r="R57" s="269"/>
      <c r="S57" s="269"/>
      <c r="T57" s="269"/>
      <c r="U57" s="270"/>
      <c r="V57" s="15"/>
      <c r="W57" s="269"/>
      <c r="X57" s="269"/>
      <c r="Y57" s="269"/>
      <c r="Z57" s="269"/>
      <c r="AA57" s="269"/>
      <c r="AB57" s="274"/>
      <c r="AC57" s="187" t="str">
        <f t="shared" si="3"/>
        <v/>
      </c>
      <c r="AD57" s="188" t="str">
        <f t="shared" si="3"/>
        <v/>
      </c>
      <c r="AE57" s="189" t="str">
        <f t="shared" si="3"/>
        <v/>
      </c>
      <c r="AF57" s="253" t="str">
        <f>IF($B57="","",IF((VALUE(TEXT($B57,"yyyymmdd"))-20181001)&lt;0,"×",IF((TEXT($B57,"yyyymmdd")-20180000)&lt;100000,0,LEFT(TEXT($B57,"yyyymmdd")-20180000,1))))</f>
        <v/>
      </c>
      <c r="AG57" s="256" t="str">
        <f>IF($B57="","",IF((VALUE(TEXT($B57,"yyyymmdd"))-20181001)&lt;0,"×",IF((TEXT($B57,"yyyymmdd")-20180000)&lt;100000,LEFT(TEXT($B57,"yyyymmdd")-20180000,1),MID(TEXT($B57,"yyyymmdd")-20180000,2,1))))</f>
        <v/>
      </c>
      <c r="AH57" s="259" t="str">
        <f>IF($B57="","",IF((VALUE(TEXT($B57,"yyyymmdd"))-20181001)&lt;0,"×",IF((TEXT($B57,"yyyymmdd")-20180000)&lt;100000,MID(TEXT($B57,"yyyymmdd")-20180000,2,1),MID(TEXT($B57,"yyyymmdd")-20180000,3,1))))</f>
        <v/>
      </c>
      <c r="AI57" s="262" t="str">
        <f>IF($B57="","",IF((VALUE(TEXT($B57,"yyyymmdd"))-20181001)&lt;0,"×",IF((TEXT($B57,"yyyymmdd")-20180000)&lt;100000,MID(TEXT($B57,"yyyymmdd")-20180000,3,1),MID(TEXT($B57,"yyyymmdd")-20180000,4,1))))</f>
        <v/>
      </c>
      <c r="AJ57" s="259" t="str">
        <f>IF($B57="","",IF((VALUE(TEXT($B57,"yyyymmdd"))-20181001)&lt;0,"×",IF((TEXT($B57,"yyyymmdd")-20180000)&lt;100000,MID(TEXT($B57,"yyyymmdd")-20180000,4,1),MID(TEXT($B57,"yyyymmdd")-20180000,5,1))))</f>
        <v/>
      </c>
      <c r="AK57" s="234" t="str">
        <f>IF($B57="","",IF((VALUE(TEXT($B57,"yyyymmdd"))-20181001)&lt;0,"×",RIGHT(TEXT($B57,"yyyymmdd")-20180000,1)))</f>
        <v/>
      </c>
    </row>
    <row r="58" spans="4:40" ht="9.9499999999999993" customHeight="1" thickBot="1" x14ac:dyDescent="0.2">
      <c r="D58" s="277"/>
      <c r="E58" s="240"/>
      <c r="F58" s="243"/>
      <c r="G58" s="243"/>
      <c r="H58" s="243"/>
      <c r="I58" s="243"/>
      <c r="J58" s="243"/>
      <c r="K58" s="243"/>
      <c r="L58" s="243"/>
      <c r="M58" s="243"/>
      <c r="N58" s="266"/>
      <c r="O58" s="16"/>
      <c r="P58" s="271"/>
      <c r="Q58" s="271"/>
      <c r="R58" s="271"/>
      <c r="S58" s="271"/>
      <c r="T58" s="271"/>
      <c r="U58" s="272"/>
      <c r="V58" s="17"/>
      <c r="W58" s="271"/>
      <c r="X58" s="271"/>
      <c r="Y58" s="271"/>
      <c r="Z58" s="271"/>
      <c r="AA58" s="271"/>
      <c r="AB58" s="275"/>
      <c r="AC58" s="190" t="str">
        <f t="shared" si="3"/>
        <v/>
      </c>
      <c r="AD58" s="191" t="str">
        <f t="shared" si="3"/>
        <v/>
      </c>
      <c r="AE58" s="192" t="str">
        <f t="shared" si="3"/>
        <v/>
      </c>
      <c r="AF58" s="254" t="str">
        <f>IF($B58="","",IF((VALUE(TEXT($B58,"yyyymmdd"))-20181001)&lt;0,"×",IF((TEXT($B58,"yyyymmdd")-20180000)&lt;100000,0,LEFT(TEXT($B58,"yyyymmdd")-20180000,1))))</f>
        <v/>
      </c>
      <c r="AG58" s="257" t="str">
        <f>IF($B58="","",IF((VALUE(TEXT($B58,"yyyymmdd"))-20181001)&lt;0,"×",IF((TEXT($B58,"yyyymmdd")-20180000)&lt;100000,LEFT(TEXT($B58,"yyyymmdd")-20180000,1),MID(TEXT($B58,"yyyymmdd")-20180000,2,1))))</f>
        <v/>
      </c>
      <c r="AH58" s="260" t="str">
        <f>IF($B58="","",IF((VALUE(TEXT($B58,"yyyymmdd"))-20181001)&lt;0,"×",IF((TEXT($B58,"yyyymmdd")-20180000)&lt;100000,MID(TEXT($B58,"yyyymmdd")-20180000,2,1),MID(TEXT($B58,"yyyymmdd")-20180000,3,1))))</f>
        <v/>
      </c>
      <c r="AI58" s="263" t="str">
        <f>IF($B58="","",IF((VALUE(TEXT($B58,"yyyymmdd"))-20181001)&lt;0,"×",IF((TEXT($B58,"yyyymmdd")-20180000)&lt;100000,MID(TEXT($B58,"yyyymmdd")-20180000,3,1),MID(TEXT($B58,"yyyymmdd")-20180000,4,1))))</f>
        <v/>
      </c>
      <c r="AJ58" s="260" t="str">
        <f>IF($B58="","",IF((VALUE(TEXT($B58,"yyyymmdd"))-20181001)&lt;0,"×",IF((TEXT($B58,"yyyymmdd")-20180000)&lt;100000,MID(TEXT($B58,"yyyymmdd")-20180000,4,1),MID(TEXT($B58,"yyyymmdd")-20180000,5,1))))</f>
        <v/>
      </c>
      <c r="AK58" s="235" t="str">
        <f>IF($B58="","",IF((VALUE(TEXT($B58,"yyyymmdd"))-20181001)&lt;0,"×",RIGHT(TEXT($B58,"yyyymmdd")-20180000,1)))</f>
        <v/>
      </c>
    </row>
    <row r="59" spans="4:40" ht="12.75" customHeight="1" x14ac:dyDescent="0.15">
      <c r="D59" s="277"/>
      <c r="E59" s="236" t="s">
        <v>21</v>
      </c>
      <c r="F59" s="236"/>
      <c r="G59" s="236"/>
      <c r="H59" s="236"/>
      <c r="I59" s="236"/>
      <c r="J59" s="236"/>
      <c r="K59" s="237"/>
    </row>
    <row r="60" spans="4:40" ht="9.9499999999999993" customHeight="1" x14ac:dyDescent="0.15">
      <c r="D60" s="277"/>
      <c r="E60" s="238" t="str">
        <f>IF(入力!I26="","",LEFT(RIGHT(CONCATENATE(" ",入力!I26),3),1))</f>
        <v/>
      </c>
      <c r="F60" s="241" t="str">
        <f>IF(入力!I26="","",MID(RIGHT(CONCATENATE(" ",入力!I26),3),2,1))</f>
        <v/>
      </c>
      <c r="G60" s="244" t="str">
        <f>IF(入力!I26="","",RIGHT(RIGHT(CONCATENATE(" ",入力!I26),3),1))</f>
        <v/>
      </c>
      <c r="H60" s="247">
        <v>0</v>
      </c>
      <c r="I60" s="241">
        <v>0</v>
      </c>
      <c r="J60" s="241">
        <v>0</v>
      </c>
      <c r="K60" s="58"/>
    </row>
    <row r="61" spans="4:40" ht="9.9499999999999993" customHeight="1" x14ac:dyDescent="0.15">
      <c r="D61" s="277"/>
      <c r="E61" s="239"/>
      <c r="F61" s="242"/>
      <c r="G61" s="245"/>
      <c r="H61" s="248"/>
      <c r="I61" s="242"/>
      <c r="J61" s="242"/>
      <c r="K61" s="59"/>
    </row>
    <row r="62" spans="4:40" ht="9.9499999999999993" customHeight="1" x14ac:dyDescent="0.15">
      <c r="D62" s="277"/>
      <c r="E62" s="239"/>
      <c r="F62" s="242"/>
      <c r="G62" s="245"/>
      <c r="H62" s="248"/>
      <c r="I62" s="242"/>
      <c r="J62" s="242"/>
      <c r="K62" s="59"/>
    </row>
    <row r="63" spans="4:40" ht="9.9499999999999993" customHeight="1" x14ac:dyDescent="0.15">
      <c r="D63" s="277"/>
      <c r="E63" s="239"/>
      <c r="F63" s="242"/>
      <c r="G63" s="245"/>
      <c r="H63" s="248"/>
      <c r="I63" s="242"/>
      <c r="J63" s="242"/>
      <c r="K63" s="250" t="s">
        <v>22</v>
      </c>
    </row>
    <row r="64" spans="4:40" ht="9.9499999999999993" customHeight="1" thickBot="1" x14ac:dyDescent="0.2">
      <c r="D64" s="278"/>
      <c r="E64" s="240"/>
      <c r="F64" s="243"/>
      <c r="G64" s="246"/>
      <c r="H64" s="249"/>
      <c r="I64" s="243"/>
      <c r="J64" s="243"/>
      <c r="K64" s="251"/>
    </row>
    <row r="65" spans="4:50" s="1" customFormat="1" ht="12.75" customHeight="1" x14ac:dyDescent="0.15"/>
    <row r="66" spans="4:50" s="1" customFormat="1" ht="12.75" customHeight="1" x14ac:dyDescent="0.15">
      <c r="D66" s="152" t="s">
        <v>23</v>
      </c>
      <c r="E66" s="153"/>
      <c r="F66" s="153"/>
      <c r="G66" s="153"/>
      <c r="H66" s="154"/>
      <c r="I66" s="208" t="str">
        <f>DBCS(入力!E3)</f>
        <v/>
      </c>
      <c r="J66" s="209"/>
      <c r="K66" s="209"/>
      <c r="L66" s="209"/>
      <c r="M66" s="209"/>
      <c r="N66" s="209"/>
      <c r="O66" s="209"/>
      <c r="P66" s="209"/>
      <c r="Q66" s="209"/>
      <c r="R66" s="209"/>
      <c r="S66" s="209"/>
      <c r="T66" s="209"/>
      <c r="U66" s="209"/>
      <c r="V66" s="210"/>
      <c r="W66" s="30"/>
      <c r="X66" s="30"/>
      <c r="Y66" s="174" t="str">
        <f>IF(入力!E11="","",入力!E11)</f>
        <v/>
      </c>
      <c r="Z66" s="174"/>
      <c r="AA66" s="174"/>
      <c r="AB66" s="174"/>
      <c r="AC66" s="42" t="s">
        <v>33</v>
      </c>
      <c r="AD66" s="30"/>
      <c r="AE66" s="30"/>
      <c r="AF66" s="30"/>
      <c r="AG66" s="30"/>
      <c r="AI66" s="4"/>
      <c r="AJ66" s="232" t="s">
        <v>24</v>
      </c>
      <c r="AK66" s="232"/>
      <c r="AL66" s="5"/>
    </row>
    <row r="67" spans="4:50" s="1" customFormat="1" ht="12.75" customHeight="1" x14ac:dyDescent="0.15">
      <c r="D67" s="155"/>
      <c r="E67" s="156"/>
      <c r="F67" s="156"/>
      <c r="G67" s="156"/>
      <c r="H67" s="157"/>
      <c r="I67" s="199"/>
      <c r="J67" s="200"/>
      <c r="K67" s="200"/>
      <c r="L67" s="200"/>
      <c r="M67" s="200"/>
      <c r="N67" s="200"/>
      <c r="O67" s="200"/>
      <c r="P67" s="200"/>
      <c r="Q67" s="200"/>
      <c r="R67" s="200"/>
      <c r="S67" s="200"/>
      <c r="T67" s="200"/>
      <c r="U67" s="200"/>
      <c r="V67" s="201"/>
      <c r="W67" s="30"/>
      <c r="X67" s="30"/>
      <c r="Y67" s="30"/>
      <c r="Z67" s="30"/>
      <c r="AA67" s="30"/>
      <c r="AB67" s="30"/>
      <c r="AC67" s="30"/>
      <c r="AD67" s="30"/>
      <c r="AE67" s="30"/>
      <c r="AF67" s="30"/>
      <c r="AG67" s="30"/>
    </row>
    <row r="68" spans="4:50" s="1" customFormat="1" ht="12.75" customHeight="1" x14ac:dyDescent="0.15">
      <c r="D68" s="155" t="s">
        <v>25</v>
      </c>
      <c r="E68" s="156"/>
      <c r="F68" s="156"/>
      <c r="G68" s="156"/>
      <c r="H68" s="157"/>
      <c r="I68" s="199" t="str">
        <f>DBCS(入力!E4)</f>
        <v/>
      </c>
      <c r="J68" s="200"/>
      <c r="K68" s="200"/>
      <c r="L68" s="200"/>
      <c r="M68" s="200"/>
      <c r="N68" s="200"/>
      <c r="O68" s="200"/>
      <c r="P68" s="200"/>
      <c r="Q68" s="200"/>
      <c r="R68" s="200"/>
      <c r="S68" s="200"/>
      <c r="T68" s="200"/>
      <c r="U68" s="200"/>
      <c r="V68" s="201"/>
      <c r="W68" s="30"/>
      <c r="X68" s="30"/>
      <c r="Y68" s="30"/>
      <c r="Z68" s="30"/>
      <c r="AA68" s="30"/>
      <c r="AB68" s="30"/>
      <c r="AC68" s="30"/>
      <c r="AD68" s="30"/>
      <c r="AE68" s="30"/>
      <c r="AF68" s="30"/>
      <c r="AG68" s="30"/>
    </row>
    <row r="69" spans="4:50" s="1" customFormat="1" ht="12.75" customHeight="1" x14ac:dyDescent="0.15">
      <c r="D69" s="155"/>
      <c r="E69" s="156"/>
      <c r="F69" s="156"/>
      <c r="G69" s="156"/>
      <c r="H69" s="157"/>
      <c r="I69" s="199"/>
      <c r="J69" s="200"/>
      <c r="K69" s="200"/>
      <c r="L69" s="200"/>
      <c r="M69" s="200"/>
      <c r="N69" s="200"/>
      <c r="O69" s="200"/>
      <c r="P69" s="200"/>
      <c r="Q69" s="200"/>
      <c r="R69" s="200"/>
      <c r="S69" s="200"/>
      <c r="T69" s="200"/>
      <c r="U69" s="200"/>
      <c r="V69" s="201"/>
      <c r="W69" s="30"/>
      <c r="X69" s="30"/>
      <c r="Y69" s="30"/>
      <c r="Z69" s="30"/>
      <c r="AA69" s="30"/>
      <c r="AB69" s="30"/>
      <c r="AC69" s="30"/>
      <c r="AD69" s="30"/>
      <c r="AE69" s="30"/>
      <c r="AF69" s="30"/>
      <c r="AG69" s="30"/>
    </row>
    <row r="70" spans="4:50" s="1" customFormat="1" ht="12.75" customHeight="1" x14ac:dyDescent="0.15">
      <c r="D70" s="155" t="s">
        <v>26</v>
      </c>
      <c r="E70" s="156"/>
      <c r="F70" s="156"/>
      <c r="G70" s="156"/>
      <c r="H70" s="157"/>
      <c r="I70" s="199" t="str">
        <f>IF(入力!E5="","",入力!E5)</f>
        <v/>
      </c>
      <c r="J70" s="200"/>
      <c r="K70" s="200"/>
      <c r="L70" s="200"/>
      <c r="M70" s="200"/>
      <c r="N70" s="200"/>
      <c r="O70" s="200"/>
      <c r="P70" s="200"/>
      <c r="Q70" s="200"/>
      <c r="R70" s="200"/>
      <c r="S70" s="200"/>
      <c r="T70" s="200"/>
      <c r="U70" s="200"/>
      <c r="V70" s="201"/>
      <c r="W70" s="30"/>
      <c r="X70" s="152" t="s">
        <v>60</v>
      </c>
      <c r="Y70" s="153"/>
      <c r="Z70" s="153"/>
      <c r="AA70" s="154"/>
      <c r="AB70" s="137" t="str">
        <f>IF(入力!E8="","",入力!E8)</f>
        <v/>
      </c>
      <c r="AC70" s="137"/>
      <c r="AD70" s="137"/>
      <c r="AE70" s="137"/>
      <c r="AF70" s="137"/>
      <c r="AG70" s="138"/>
    </row>
    <row r="71" spans="4:50" s="1" customFormat="1" ht="12.75" customHeight="1" x14ac:dyDescent="0.15">
      <c r="D71" s="155"/>
      <c r="E71" s="156"/>
      <c r="F71" s="156"/>
      <c r="G71" s="156"/>
      <c r="H71" s="157"/>
      <c r="I71" s="199"/>
      <c r="J71" s="200"/>
      <c r="K71" s="200"/>
      <c r="L71" s="200"/>
      <c r="M71" s="200"/>
      <c r="N71" s="200"/>
      <c r="O71" s="200"/>
      <c r="P71" s="200"/>
      <c r="Q71" s="200"/>
      <c r="R71" s="200"/>
      <c r="S71" s="200"/>
      <c r="T71" s="200"/>
      <c r="U71" s="200"/>
      <c r="V71" s="201"/>
      <c r="W71" s="30"/>
      <c r="X71" s="155"/>
      <c r="Y71" s="156"/>
      <c r="Z71" s="156"/>
      <c r="AA71" s="157"/>
      <c r="AB71" s="139"/>
      <c r="AC71" s="139"/>
      <c r="AD71" s="139"/>
      <c r="AE71" s="139"/>
      <c r="AF71" s="139"/>
      <c r="AG71" s="140"/>
    </row>
    <row r="72" spans="4:50" s="1" customFormat="1" ht="12.75" customHeight="1" x14ac:dyDescent="0.15">
      <c r="D72" s="155" t="s">
        <v>27</v>
      </c>
      <c r="E72" s="156"/>
      <c r="F72" s="156"/>
      <c r="G72" s="156"/>
      <c r="H72" s="157"/>
      <c r="I72" s="199" t="str">
        <f>DBCS(入力!E6)</f>
        <v/>
      </c>
      <c r="J72" s="200"/>
      <c r="K72" s="200"/>
      <c r="L72" s="200"/>
      <c r="M72" s="200"/>
      <c r="N72" s="200"/>
      <c r="O72" s="200"/>
      <c r="P72" s="200"/>
      <c r="Q72" s="200"/>
      <c r="R72" s="200"/>
      <c r="S72" s="200"/>
      <c r="T72" s="200"/>
      <c r="U72" s="200"/>
      <c r="V72" s="201"/>
      <c r="W72" s="30"/>
      <c r="X72" s="155" t="s">
        <v>27</v>
      </c>
      <c r="Y72" s="156"/>
      <c r="Z72" s="156"/>
      <c r="AA72" s="157"/>
      <c r="AB72" s="139" t="str">
        <f>DBCS(入力!E9)</f>
        <v/>
      </c>
      <c r="AC72" s="139"/>
      <c r="AD72" s="139"/>
      <c r="AE72" s="139"/>
      <c r="AF72" s="139"/>
      <c r="AG72" s="140"/>
    </row>
    <row r="73" spans="4:50" s="1" customFormat="1" ht="12.75" customHeight="1" x14ac:dyDescent="0.15">
      <c r="D73" s="158"/>
      <c r="E73" s="159"/>
      <c r="F73" s="159"/>
      <c r="G73" s="159"/>
      <c r="H73" s="160"/>
      <c r="I73" s="202"/>
      <c r="J73" s="203"/>
      <c r="K73" s="203"/>
      <c r="L73" s="203"/>
      <c r="M73" s="203"/>
      <c r="N73" s="203"/>
      <c r="O73" s="203"/>
      <c r="P73" s="203"/>
      <c r="Q73" s="203"/>
      <c r="R73" s="203"/>
      <c r="S73" s="203"/>
      <c r="T73" s="203"/>
      <c r="U73" s="203"/>
      <c r="V73" s="204"/>
      <c r="W73" s="30"/>
      <c r="X73" s="158"/>
      <c r="Y73" s="159"/>
      <c r="Z73" s="159"/>
      <c r="AA73" s="160"/>
      <c r="AB73" s="141"/>
      <c r="AC73" s="141"/>
      <c r="AD73" s="141"/>
      <c r="AE73" s="141"/>
      <c r="AF73" s="141"/>
      <c r="AG73" s="142"/>
      <c r="AO73" s="6"/>
    </row>
    <row r="74" spans="4:50" s="1" customFormat="1" ht="12.75" customHeight="1" x14ac:dyDescent="0.15">
      <c r="AX74" s="6"/>
    </row>
  </sheetData>
  <sheetProtection algorithmName="SHA-512" hashValue="H3C1vJy7BqvlPtTjGJfBT86itfzKhaNGq5zbECjVqhHu0MGMl9GwErxZ+41IpwCYV6yw8XNTyXGXVXtF0NpFAA==" saltValue="a1YMFFXCuh1NmX14YhoyEA==" spinCount="100000" sheet="1" objects="1" scenarios="1"/>
  <mergeCells count="166">
    <mergeCell ref="AC14:AK14"/>
    <mergeCell ref="Q10:Q12"/>
    <mergeCell ref="R10:R12"/>
    <mergeCell ref="R2:Z3"/>
    <mergeCell ref="AH5:AK5"/>
    <mergeCell ref="D9:F9"/>
    <mergeCell ref="G9:I9"/>
    <mergeCell ref="J9:M9"/>
    <mergeCell ref="N9:R9"/>
    <mergeCell ref="S9:V9"/>
    <mergeCell ref="H10:H12"/>
    <mergeCell ref="I10:I12"/>
    <mergeCell ref="J10:J12"/>
    <mergeCell ref="K10:K12"/>
    <mergeCell ref="L10:L12"/>
    <mergeCell ref="S10:S12"/>
    <mergeCell ref="T10:T12"/>
    <mergeCell ref="AH6:AH8"/>
    <mergeCell ref="AI6:AI8"/>
    <mergeCell ref="AJ6:AJ8"/>
    <mergeCell ref="AK6:AK8"/>
    <mergeCell ref="D15:D25"/>
    <mergeCell ref="E15:E19"/>
    <mergeCell ref="F15:F19"/>
    <mergeCell ref="G15:G19"/>
    <mergeCell ref="H15:H19"/>
    <mergeCell ref="M10:M12"/>
    <mergeCell ref="N10:N12"/>
    <mergeCell ref="O10:O12"/>
    <mergeCell ref="P10:P12"/>
    <mergeCell ref="E14:N14"/>
    <mergeCell ref="O14:AB14"/>
    <mergeCell ref="D10:F12"/>
    <mergeCell ref="G10:G12"/>
    <mergeCell ref="U10:U12"/>
    <mergeCell ref="V10:V12"/>
    <mergeCell ref="AI15:AI19"/>
    <mergeCell ref="AJ15:AJ19"/>
    <mergeCell ref="AK15:AK19"/>
    <mergeCell ref="E20:K20"/>
    <mergeCell ref="E21:E25"/>
    <mergeCell ref="F21:F25"/>
    <mergeCell ref="G21:G25"/>
    <mergeCell ref="H21:H25"/>
    <mergeCell ref="I21:I25"/>
    <mergeCell ref="J21:J25"/>
    <mergeCell ref="P15:U19"/>
    <mergeCell ref="W15:AB19"/>
    <mergeCell ref="AC15:AE19"/>
    <mergeCell ref="AF15:AF19"/>
    <mergeCell ref="AG15:AG19"/>
    <mergeCell ref="AH15:AH19"/>
    <mergeCell ref="I15:I19"/>
    <mergeCell ref="J15:J19"/>
    <mergeCell ref="K15:K19"/>
    <mergeCell ref="L15:L19"/>
    <mergeCell ref="M15:M19"/>
    <mergeCell ref="N15:N19"/>
    <mergeCell ref="K24:K25"/>
    <mergeCell ref="E27:N27"/>
    <mergeCell ref="O27:AB27"/>
    <mergeCell ref="AC27:AK27"/>
    <mergeCell ref="D28:D38"/>
    <mergeCell ref="E28:E32"/>
    <mergeCell ref="F28:F32"/>
    <mergeCell ref="G28:G32"/>
    <mergeCell ref="H28:H32"/>
    <mergeCell ref="I28:I32"/>
    <mergeCell ref="AJ28:AJ32"/>
    <mergeCell ref="AK28:AK32"/>
    <mergeCell ref="E33:K33"/>
    <mergeCell ref="E34:E38"/>
    <mergeCell ref="F34:F38"/>
    <mergeCell ref="G34:G38"/>
    <mergeCell ref="H34:H38"/>
    <mergeCell ref="I34:I38"/>
    <mergeCell ref="J34:J38"/>
    <mergeCell ref="K37:K38"/>
    <mergeCell ref="W28:AB32"/>
    <mergeCell ref="AC28:AE32"/>
    <mergeCell ref="AF28:AF32"/>
    <mergeCell ref="AG28:AG32"/>
    <mergeCell ref="AI41:AI45"/>
    <mergeCell ref="AJ41:AJ45"/>
    <mergeCell ref="K41:K45"/>
    <mergeCell ref="L41:L45"/>
    <mergeCell ref="AH28:AH32"/>
    <mergeCell ref="AI28:AI32"/>
    <mergeCell ref="J28:J32"/>
    <mergeCell ref="K28:K32"/>
    <mergeCell ref="L28:L32"/>
    <mergeCell ref="M28:M32"/>
    <mergeCell ref="N28:N32"/>
    <mergeCell ref="P28:U32"/>
    <mergeCell ref="E40:N40"/>
    <mergeCell ref="O40:AB40"/>
    <mergeCell ref="AC40:AK40"/>
    <mergeCell ref="E53:N53"/>
    <mergeCell ref="O53:AB53"/>
    <mergeCell ref="AC53:AK53"/>
    <mergeCell ref="D54:D64"/>
    <mergeCell ref="E54:E58"/>
    <mergeCell ref="F54:F58"/>
    <mergeCell ref="G54:G58"/>
    <mergeCell ref="H54:H58"/>
    <mergeCell ref="I54:I58"/>
    <mergeCell ref="J54:J58"/>
    <mergeCell ref="D41:D51"/>
    <mergeCell ref="E41:E45"/>
    <mergeCell ref="F41:F45"/>
    <mergeCell ref="G41:G45"/>
    <mergeCell ref="H41:H45"/>
    <mergeCell ref="I41:I45"/>
    <mergeCell ref="J41:J45"/>
    <mergeCell ref="AK41:AK45"/>
    <mergeCell ref="E46:K46"/>
    <mergeCell ref="E47:E51"/>
    <mergeCell ref="F47:F51"/>
    <mergeCell ref="G47:G51"/>
    <mergeCell ref="H47:H51"/>
    <mergeCell ref="I47:I51"/>
    <mergeCell ref="J47:J51"/>
    <mergeCell ref="K50:K51"/>
    <mergeCell ref="AC41:AE45"/>
    <mergeCell ref="AF41:AF45"/>
    <mergeCell ref="AG41:AG45"/>
    <mergeCell ref="M41:M45"/>
    <mergeCell ref="N41:N45"/>
    <mergeCell ref="P41:U45"/>
    <mergeCell ref="W41:AB45"/>
    <mergeCell ref="AH41:AH45"/>
    <mergeCell ref="AJ66:AK66"/>
    <mergeCell ref="AK54:AK58"/>
    <mergeCell ref="E59:K59"/>
    <mergeCell ref="E60:E64"/>
    <mergeCell ref="F60:F64"/>
    <mergeCell ref="G60:G64"/>
    <mergeCell ref="H60:H64"/>
    <mergeCell ref="I60:I64"/>
    <mergeCell ref="J60:J64"/>
    <mergeCell ref="K63:K64"/>
    <mergeCell ref="AC54:AE58"/>
    <mergeCell ref="AF54:AF58"/>
    <mergeCell ref="AG54:AG58"/>
    <mergeCell ref="AH54:AH58"/>
    <mergeCell ref="AI54:AI58"/>
    <mergeCell ref="AJ54:AJ58"/>
    <mergeCell ref="K54:K58"/>
    <mergeCell ref="L54:L58"/>
    <mergeCell ref="M54:M58"/>
    <mergeCell ref="N54:N58"/>
    <mergeCell ref="P54:U58"/>
    <mergeCell ref="W54:AB58"/>
    <mergeCell ref="I66:V67"/>
    <mergeCell ref="D68:H69"/>
    <mergeCell ref="I68:V69"/>
    <mergeCell ref="D70:H71"/>
    <mergeCell ref="D72:H73"/>
    <mergeCell ref="I72:V73"/>
    <mergeCell ref="D66:H67"/>
    <mergeCell ref="Y66:AB66"/>
    <mergeCell ref="X70:AA71"/>
    <mergeCell ref="AB70:AG71"/>
    <mergeCell ref="X72:AA73"/>
    <mergeCell ref="AB72:AG73"/>
    <mergeCell ref="I70:V71"/>
  </mergeCells>
  <phoneticPr fontId="1"/>
  <pageMargins left="0.19685039370078741" right="0.19685039370078741" top="0.39370078740157483" bottom="0.39370078740157483" header="0.31496062992125984" footer="0"/>
  <pageSetup paperSize="9" scale="74" orientation="landscape" r:id="rId1"/>
  <headerFooter>
    <oddFooter>&amp;L&amp;"ＭＳ 明朝,標準"&amp;8報道基金_03k（202508改訂）</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D1:AX74"/>
  <sheetViews>
    <sheetView showGridLines="0" zoomScaleNormal="100" zoomScaleSheetLayoutView="70" workbookViewId="0"/>
  </sheetViews>
  <sheetFormatPr defaultColWidth="5.125" defaultRowHeight="11.25" customHeight="1" x14ac:dyDescent="0.15"/>
  <cols>
    <col min="1" max="3" width="3.625" style="6" customWidth="1"/>
    <col min="4" max="16384" width="5.125" style="6"/>
  </cols>
  <sheetData>
    <row r="1" spans="4:38" s="30" customFormat="1" ht="5.0999999999999996" customHeight="1" x14ac:dyDescent="0.15"/>
    <row r="2" spans="4:38" s="30" customFormat="1" ht="11.25" customHeight="1" x14ac:dyDescent="0.15">
      <c r="R2" s="216" t="s">
        <v>30</v>
      </c>
      <c r="S2" s="216"/>
      <c r="T2" s="216"/>
      <c r="U2" s="216"/>
      <c r="V2" s="216"/>
      <c r="W2" s="216"/>
      <c r="X2" s="216"/>
      <c r="Y2" s="216"/>
      <c r="Z2" s="216"/>
    </row>
    <row r="3" spans="4:38" s="30" customFormat="1" ht="11.25" customHeight="1" x14ac:dyDescent="0.2">
      <c r="D3" s="31"/>
      <c r="E3" s="31"/>
      <c r="F3" s="31"/>
      <c r="P3" s="32"/>
      <c r="Q3" s="33" t="s">
        <v>12</v>
      </c>
      <c r="R3" s="216"/>
      <c r="S3" s="216"/>
      <c r="T3" s="216"/>
      <c r="U3" s="216"/>
      <c r="V3" s="216"/>
      <c r="W3" s="216"/>
      <c r="X3" s="216"/>
      <c r="Y3" s="216"/>
      <c r="Z3" s="216"/>
    </row>
    <row r="4" spans="4:38" s="30" customFormat="1" ht="11.25" customHeight="1" thickBot="1" x14ac:dyDescent="0.2">
      <c r="D4" s="31"/>
      <c r="E4" s="31"/>
      <c r="F4" s="31"/>
      <c r="R4" s="34"/>
      <c r="S4" s="34"/>
      <c r="T4" s="34"/>
      <c r="U4" s="34"/>
      <c r="V4" s="34"/>
      <c r="W4" s="34"/>
      <c r="X4" s="34"/>
      <c r="Y4" s="34"/>
      <c r="Z4" s="34"/>
    </row>
    <row r="5" spans="4:38" s="30" customFormat="1" ht="12.75" customHeight="1" x14ac:dyDescent="0.15">
      <c r="S5" s="34"/>
      <c r="T5" s="34"/>
      <c r="U5" s="34"/>
      <c r="V5" s="34"/>
      <c r="W5" s="34"/>
      <c r="X5" s="34"/>
      <c r="Y5" s="34"/>
      <c r="Z5" s="34"/>
      <c r="AA5" s="34"/>
      <c r="AH5" s="217" t="s">
        <v>13</v>
      </c>
      <c r="AI5" s="214"/>
      <c r="AJ5" s="214"/>
      <c r="AK5" s="215"/>
    </row>
    <row r="6" spans="4:38" s="30" customFormat="1" ht="12.75" customHeight="1" x14ac:dyDescent="0.15">
      <c r="Q6" s="35"/>
      <c r="AC6" s="36"/>
      <c r="AD6" s="36"/>
      <c r="AE6" s="36"/>
      <c r="AH6" s="143"/>
      <c r="AI6" s="146"/>
      <c r="AJ6" s="146"/>
      <c r="AK6" s="149"/>
    </row>
    <row r="7" spans="4:38" s="30" customFormat="1" ht="12.75" customHeight="1" x14ac:dyDescent="0.15">
      <c r="Q7" s="35"/>
      <c r="AC7" s="36"/>
      <c r="AD7" s="36"/>
      <c r="AE7" s="36"/>
      <c r="AH7" s="144"/>
      <c r="AI7" s="147"/>
      <c r="AJ7" s="147"/>
      <c r="AK7" s="150"/>
    </row>
    <row r="8" spans="4:38" s="30" customFormat="1" ht="12.75" customHeight="1" thickBot="1" x14ac:dyDescent="0.25">
      <c r="Y8" s="32"/>
      <c r="Z8" s="32"/>
      <c r="AA8" s="32"/>
      <c r="AB8" s="32"/>
      <c r="AC8" s="32"/>
      <c r="AH8" s="145"/>
      <c r="AI8" s="148"/>
      <c r="AJ8" s="148"/>
      <c r="AK8" s="151"/>
    </row>
    <row r="9" spans="4:38" s="30" customFormat="1" ht="12.75" customHeight="1" x14ac:dyDescent="0.15">
      <c r="D9" s="162" t="s">
        <v>54</v>
      </c>
      <c r="E9" s="163"/>
      <c r="F9" s="164"/>
      <c r="G9" s="162" t="s">
        <v>55</v>
      </c>
      <c r="H9" s="163"/>
      <c r="I9" s="164"/>
      <c r="J9" s="162" t="s">
        <v>14</v>
      </c>
      <c r="K9" s="163"/>
      <c r="L9" s="163"/>
      <c r="M9" s="164"/>
      <c r="N9" s="162" t="s">
        <v>15</v>
      </c>
      <c r="O9" s="163"/>
      <c r="P9" s="163"/>
      <c r="Q9" s="163"/>
      <c r="R9" s="164"/>
      <c r="S9" s="217" t="s">
        <v>53</v>
      </c>
      <c r="T9" s="214"/>
      <c r="U9" s="214"/>
      <c r="V9" s="215"/>
    </row>
    <row r="10" spans="4:38" s="30" customFormat="1" ht="12.75" customHeight="1" x14ac:dyDescent="0.15">
      <c r="D10" s="218">
        <v>8</v>
      </c>
      <c r="E10" s="219"/>
      <c r="F10" s="220"/>
      <c r="G10" s="143">
        <v>0</v>
      </c>
      <c r="H10" s="146">
        <v>2</v>
      </c>
      <c r="I10" s="146">
        <v>0</v>
      </c>
      <c r="J10" s="143">
        <v>0</v>
      </c>
      <c r="K10" s="146">
        <v>0</v>
      </c>
      <c r="L10" s="146">
        <v>8</v>
      </c>
      <c r="M10" s="149">
        <v>8</v>
      </c>
      <c r="N10" s="143" t="str">
        <f>IF(入力!E2="","",LEFT(RIGHT(CONCATENATE("      ",入力!E2),5),1))</f>
        <v/>
      </c>
      <c r="O10" s="146" t="str">
        <f>IF(入力!E2="","",MID(RIGHT(CONCATENATE("      ",入力!E2),5),2,1))</f>
        <v/>
      </c>
      <c r="P10" s="146" t="str">
        <f>IF(入力!E2="","",MID(RIGHT(CONCATENATE("      ",入力!E2),5),3,1))</f>
        <v/>
      </c>
      <c r="Q10" s="146" t="str">
        <f>IF(入力!E2="","",MID(RIGHT(CONCATENATE("      ",入力!E2),5),4,1))</f>
        <v/>
      </c>
      <c r="R10" s="149" t="str">
        <f>IF(入力!E2="","",RIGHT(RIGHT(CONCATENATE("      ",入力!E2),5),1))</f>
        <v/>
      </c>
      <c r="S10" s="143" t="s">
        <v>61</v>
      </c>
      <c r="T10" s="146">
        <v>1</v>
      </c>
      <c r="U10" s="146">
        <v>1</v>
      </c>
      <c r="V10" s="149">
        <v>1</v>
      </c>
      <c r="W10" s="37"/>
      <c r="X10" s="37"/>
      <c r="Y10" s="38"/>
      <c r="AF10" s="43"/>
      <c r="AG10" s="43"/>
      <c r="AH10" s="43"/>
      <c r="AI10" s="43"/>
    </row>
    <row r="11" spans="4:38" s="30" customFormat="1" ht="12.75" customHeight="1" x14ac:dyDescent="0.15">
      <c r="D11" s="221"/>
      <c r="E11" s="222"/>
      <c r="F11" s="223"/>
      <c r="G11" s="144"/>
      <c r="H11" s="147"/>
      <c r="I11" s="147"/>
      <c r="J11" s="144"/>
      <c r="K11" s="147"/>
      <c r="L11" s="147"/>
      <c r="M11" s="150"/>
      <c r="N11" s="144"/>
      <c r="O11" s="147"/>
      <c r="P11" s="147"/>
      <c r="Q11" s="147"/>
      <c r="R11" s="150"/>
      <c r="S11" s="144"/>
      <c r="T11" s="147"/>
      <c r="U11" s="147"/>
      <c r="V11" s="150"/>
      <c r="W11" s="37"/>
      <c r="X11" s="37"/>
      <c r="Y11" s="38"/>
      <c r="AG11" s="43"/>
      <c r="AH11" s="43"/>
      <c r="AI11" s="43"/>
      <c r="AJ11" s="43"/>
    </row>
    <row r="12" spans="4:38" s="30" customFormat="1" ht="12.75" customHeight="1" thickBot="1" x14ac:dyDescent="0.2">
      <c r="D12" s="224"/>
      <c r="E12" s="225"/>
      <c r="F12" s="226"/>
      <c r="G12" s="145"/>
      <c r="H12" s="148"/>
      <c r="I12" s="148"/>
      <c r="J12" s="145"/>
      <c r="K12" s="148"/>
      <c r="L12" s="148"/>
      <c r="M12" s="151"/>
      <c r="N12" s="145"/>
      <c r="O12" s="148"/>
      <c r="P12" s="148"/>
      <c r="Q12" s="148"/>
      <c r="R12" s="151"/>
      <c r="S12" s="145"/>
      <c r="T12" s="148"/>
      <c r="U12" s="148"/>
      <c r="V12" s="151"/>
      <c r="W12" s="39"/>
      <c r="X12" s="39"/>
      <c r="Y12" s="39"/>
      <c r="AG12" s="43"/>
      <c r="AH12" s="43"/>
      <c r="AI12" s="43"/>
      <c r="AJ12" s="43"/>
    </row>
    <row r="13" spans="4:38" ht="11.25" customHeight="1" thickBot="1" x14ac:dyDescent="0.2">
      <c r="D13" s="8"/>
      <c r="E13" s="9"/>
      <c r="F13" s="9"/>
      <c r="G13" s="10"/>
      <c r="H13" s="3"/>
      <c r="I13" s="3"/>
      <c r="J13" s="3"/>
      <c r="K13" s="3"/>
      <c r="L13" s="3"/>
      <c r="M13" s="3"/>
      <c r="N13" s="3"/>
      <c r="O13" s="3"/>
      <c r="P13" s="3"/>
      <c r="Q13" s="3"/>
      <c r="R13" s="3"/>
      <c r="S13" s="3"/>
      <c r="T13" s="3"/>
      <c r="U13" s="2"/>
      <c r="V13" s="3"/>
      <c r="W13" s="3"/>
      <c r="X13" s="3"/>
      <c r="Y13" s="3"/>
      <c r="Z13" s="3"/>
      <c r="AA13" s="3"/>
      <c r="AB13" s="1"/>
      <c r="AC13" s="1"/>
      <c r="AD13" s="1"/>
      <c r="AI13" s="7"/>
      <c r="AJ13" s="7"/>
      <c r="AK13" s="7"/>
      <c r="AL13" s="7"/>
    </row>
    <row r="14" spans="4:38" ht="12.75" customHeight="1" x14ac:dyDescent="0.15">
      <c r="D14" s="11" t="s">
        <v>16</v>
      </c>
      <c r="E14" s="279" t="s">
        <v>17</v>
      </c>
      <c r="F14" s="280"/>
      <c r="G14" s="280"/>
      <c r="H14" s="280"/>
      <c r="I14" s="280"/>
      <c r="J14" s="280"/>
      <c r="K14" s="280"/>
      <c r="L14" s="280"/>
      <c r="M14" s="280"/>
      <c r="N14" s="281"/>
      <c r="O14" s="282" t="s">
        <v>18</v>
      </c>
      <c r="P14" s="236"/>
      <c r="Q14" s="236"/>
      <c r="R14" s="236"/>
      <c r="S14" s="236"/>
      <c r="T14" s="236"/>
      <c r="U14" s="236"/>
      <c r="V14" s="236"/>
      <c r="W14" s="236"/>
      <c r="X14" s="236"/>
      <c r="Y14" s="236"/>
      <c r="Z14" s="236"/>
      <c r="AA14" s="236"/>
      <c r="AB14" s="237"/>
      <c r="AC14" s="283" t="s">
        <v>31</v>
      </c>
      <c r="AD14" s="284"/>
      <c r="AE14" s="284"/>
      <c r="AF14" s="284"/>
      <c r="AG14" s="284"/>
      <c r="AH14" s="284"/>
      <c r="AI14" s="284"/>
      <c r="AJ14" s="284"/>
      <c r="AK14" s="285"/>
    </row>
    <row r="15" spans="4:38" ht="9.9499999999999993" customHeight="1" x14ac:dyDescent="0.15">
      <c r="D15" s="276">
        <v>13</v>
      </c>
      <c r="E15" s="238" t="str">
        <f>IF(入力!E27="","",LEFT(RIGHT(CONCATENATE("          ",入力!E27),10),1))</f>
        <v/>
      </c>
      <c r="F15" s="241" t="str">
        <f>IF(入力!E27="","",MID(RIGHT(CONCATENATE("          ",入力!E27),10),2,1))</f>
        <v/>
      </c>
      <c r="G15" s="241" t="str">
        <f>IF(入力!E27="","",MID(RIGHT(CONCATENATE("          ",入力!E27),10),3,1))</f>
        <v/>
      </c>
      <c r="H15" s="241" t="str">
        <f>IF(入力!E27="","",MID(RIGHT(CONCATENATE("          ",入力!E27),10),4,1))</f>
        <v/>
      </c>
      <c r="I15" s="241" t="str">
        <f>IF(入力!E27="","",MID(RIGHT(CONCATENATE("          ",入力!E27),10),5,1))</f>
        <v/>
      </c>
      <c r="J15" s="241" t="str">
        <f>IF(入力!E27="","",MID(RIGHT(CONCATENATE("          ",入力!E27),10),6,1))</f>
        <v/>
      </c>
      <c r="K15" s="241" t="str">
        <f>IF(入力!E27="","",MID(RIGHT(CONCATENATE("          ",入力!E27),10),7,1))</f>
        <v/>
      </c>
      <c r="L15" s="241" t="str">
        <f>IF(入力!E27="","",MID(RIGHT(CONCATENATE("          ",入力!E27),10),8,1))</f>
        <v/>
      </c>
      <c r="M15" s="241" t="str">
        <f>IF(入力!E27="","",MID(RIGHT(CONCATENATE("          ",入力!E27),10),9,1))</f>
        <v/>
      </c>
      <c r="N15" s="264" t="str">
        <f>IF(入力!E27="","",RIGHT(RIGHT(CONCATENATE("          ",入力!E27),10),1))</f>
        <v/>
      </c>
      <c r="O15" s="12" t="s">
        <v>19</v>
      </c>
      <c r="P15" s="267" t="str">
        <f>IF(入力!F27="","",入力!F27)</f>
        <v/>
      </c>
      <c r="Q15" s="267"/>
      <c r="R15" s="267"/>
      <c r="S15" s="267"/>
      <c r="T15" s="267"/>
      <c r="U15" s="268"/>
      <c r="V15" s="13" t="s">
        <v>20</v>
      </c>
      <c r="W15" s="267" t="str">
        <f>IF(入力!G27="","",入力!G27)</f>
        <v/>
      </c>
      <c r="X15" s="267"/>
      <c r="Y15" s="267"/>
      <c r="Z15" s="267"/>
      <c r="AA15" s="267"/>
      <c r="AB15" s="273"/>
      <c r="AC15" s="184" t="str">
        <f>IF(入力!H27="","",IF((VALUE(TEXT(入力!H27,"yyyymmdd"))-20190501)&gt;=0,"令和",IF((VALUE(TEXT(入力!H27,"yyyymmdd"))-19890108)&gt;=0,"平成","昭和")))</f>
        <v/>
      </c>
      <c r="AD15" s="185" t="str">
        <f t="shared" ref="AC15:AE19" si="0">IF($B15="","",IF((VALUE(TEXT($B15,"yyyymmdd"))-20190501)&gt;=0,"9 ： 令和",IF((VALUE(TEXT($B15,"yyyymmdd"))-19890108)&gt;=0,"7 ： 平成","5 ： 昭和")))</f>
        <v/>
      </c>
      <c r="AE15" s="186" t="str">
        <f t="shared" si="0"/>
        <v/>
      </c>
      <c r="AF15" s="252" t="str">
        <f>IF(入力!H27="","",IF((VALUE(TEXT(入力!H27,"yyyymmdd"))-20181001)&lt;0,"×",IF((VALUE(TEXT(入力!H27,"yyyymmdd")))&lt;20190501,LEFT(TEXT(入力!H27,"yyyymmdd")-19880000,1),IF((TEXT(入力!H27,"yyyymmdd")-20180000)&lt;100000,0,LEFT(TEXT(入力!H27,"yyyymmdd")-20180000,1)))))</f>
        <v/>
      </c>
      <c r="AG15" s="255" t="str">
        <f>IF(入力!H27="","",IF((VALUE(TEXT(入力!H27,"yyyymmdd"))-20181001)&lt;0,"×",IF((VALUE(TEXT(入力!H27,"yyyymmdd")))&lt;20190501,MID(TEXT(入力!H27,"yyyymmdd")-19880000,2,1),IF((TEXT(入力!H27,"yyyymmdd")-20180000)&lt;100000,LEFT(TEXT(入力!H27,"yyyymmdd")-20180000,1),MID(TEXT(入力!H27,"yyyymmdd")-20180000,2,1)))))</f>
        <v/>
      </c>
      <c r="AH15" s="258" t="str">
        <f>IF(入力!H27="","",IF((VALUE(TEXT(入力!H27,"yyyymmdd"))-20181001)&lt;0,"×",IF((VALUE(TEXT(入力!H27,"yyyymmdd")))&lt;20190501,MID(TEXT(入力!H27,"yyyymmdd")-19880000,3,1),IF((TEXT(入力!H27,"yyyymmdd")-20180000)&lt;100000,MID(TEXT(入力!H27,"yyyymmdd")-20180000,2,1),MID(TEXT(入力!H27,"yyyymmdd")-20180000,3,1)))))</f>
        <v/>
      </c>
      <c r="AI15" s="261" t="str">
        <f>IF(入力!H27="","",IF((VALUE(TEXT(入力!H27,"yyyymmdd"))-20181001)&lt;0,"×",IF((VALUE(TEXT(入力!H27,"yyyymmdd")))&lt;20190501,MID(TEXT(入力!H27,"yyyymmdd")-19880000,4,1),IF((TEXT(入力!H27,"yyyymmdd")-20180000)&lt;100000,MID(TEXT(入力!H27,"yyyymmdd")-20180000,3,1),MID(TEXT(入力!H27,"yyyymmdd")-20180000,4,1)))))</f>
        <v/>
      </c>
      <c r="AJ15" s="258" t="str">
        <f>IF(入力!H27="","",IF((VALUE(TEXT(入力!H27,"yyyymmdd"))-20181001)&lt;0,"×",IF((VALUE(TEXT(入力!H27,"yyyymmdd")))&lt;20190501,MID(TEXT(入力!H27,"yyyymmdd")-19880000,5,1),IF((TEXT(入力!H27,"yyyymmdd")-20180000)&lt;100000,MID(TEXT(入力!H27,"yyyymmdd")-20180000,4,1),MID(TEXT(入力!H27,"yyyymmdd")-20180000,5,1)))))</f>
        <v/>
      </c>
      <c r="AK15" s="233" t="str">
        <f>IF(入力!H27="","",IF((VALUE(TEXT(入力!H27,"yyyymmdd"))-20181001)&lt;0,"×",IF((VALUE(TEXT(入力!H27,"yyyymmdd")))&lt;20190501,RIGHT(TEXT(入力!H27,"yyyymmdd")-19880000,1),RIGHT(TEXT(入力!H27,"yyyymmdd")-20180000,1))))</f>
        <v/>
      </c>
    </row>
    <row r="16" spans="4:38" ht="9.9499999999999993" customHeight="1" x14ac:dyDescent="0.15">
      <c r="D16" s="277"/>
      <c r="E16" s="239"/>
      <c r="F16" s="242"/>
      <c r="G16" s="242"/>
      <c r="H16" s="242"/>
      <c r="I16" s="242"/>
      <c r="J16" s="242"/>
      <c r="K16" s="242"/>
      <c r="L16" s="242"/>
      <c r="M16" s="242"/>
      <c r="N16" s="265"/>
      <c r="O16" s="14"/>
      <c r="P16" s="269"/>
      <c r="Q16" s="269"/>
      <c r="R16" s="269"/>
      <c r="S16" s="269"/>
      <c r="T16" s="269"/>
      <c r="U16" s="270"/>
      <c r="V16" s="15"/>
      <c r="W16" s="269"/>
      <c r="X16" s="269"/>
      <c r="Y16" s="269"/>
      <c r="Z16" s="269"/>
      <c r="AA16" s="269"/>
      <c r="AB16" s="274"/>
      <c r="AC16" s="187" t="str">
        <f t="shared" si="0"/>
        <v/>
      </c>
      <c r="AD16" s="188" t="str">
        <f t="shared" si="0"/>
        <v/>
      </c>
      <c r="AE16" s="189" t="str">
        <f t="shared" si="0"/>
        <v/>
      </c>
      <c r="AF16" s="253" t="str">
        <f>IF($B16="","",IF((VALUE(TEXT($B16,"yyyymmdd"))-20181001)&lt;0,"×",IF((TEXT($B16,"yyyymmdd")-20180000)&lt;100000,0,LEFT(TEXT($B16,"yyyymmdd")-20180000,1))))</f>
        <v/>
      </c>
      <c r="AG16" s="256" t="str">
        <f>IF($B16="","",IF((VALUE(TEXT($B16,"yyyymmdd"))-20181001)&lt;0,"×",IF((TEXT($B16,"yyyymmdd")-20180000)&lt;100000,LEFT(TEXT($B16,"yyyymmdd")-20180000,1),MID(TEXT($B16,"yyyymmdd")-20180000,2,1))))</f>
        <v/>
      </c>
      <c r="AH16" s="259" t="str">
        <f>IF($B16="","",IF((VALUE(TEXT($B16,"yyyymmdd"))-20181001)&lt;0,"×",IF((TEXT($B16,"yyyymmdd")-20180000)&lt;100000,MID(TEXT($B16,"yyyymmdd")-20180000,2,1),MID(TEXT($B16,"yyyymmdd")-20180000,3,1))))</f>
        <v/>
      </c>
      <c r="AI16" s="262" t="str">
        <f>IF($B16="","",IF((VALUE(TEXT($B16,"yyyymmdd"))-20181001)&lt;0,"×",IF((TEXT($B16,"yyyymmdd")-20180000)&lt;100000,MID(TEXT($B16,"yyyymmdd")-20180000,3,1),MID(TEXT($B16,"yyyymmdd")-20180000,4,1))))</f>
        <v/>
      </c>
      <c r="AJ16" s="259" t="str">
        <f>IF($B16="","",IF((VALUE(TEXT($B16,"yyyymmdd"))-20181001)&lt;0,"×",IF((TEXT($B16,"yyyymmdd")-20180000)&lt;100000,MID(TEXT($B16,"yyyymmdd")-20180000,4,1),MID(TEXT($B16,"yyyymmdd")-20180000,5,1))))</f>
        <v/>
      </c>
      <c r="AK16" s="234" t="str">
        <f>IF($B16="","",IF((VALUE(TEXT($B16,"yyyymmdd"))-20181001)&lt;0,"×",RIGHT(TEXT($B16,"yyyymmdd")-20180000,1)))</f>
        <v/>
      </c>
    </row>
    <row r="17" spans="4:40" ht="9.9499999999999993" customHeight="1" x14ac:dyDescent="0.15">
      <c r="D17" s="277"/>
      <c r="E17" s="239"/>
      <c r="F17" s="242"/>
      <c r="G17" s="242"/>
      <c r="H17" s="242"/>
      <c r="I17" s="242"/>
      <c r="J17" s="242"/>
      <c r="K17" s="242"/>
      <c r="L17" s="242"/>
      <c r="M17" s="242"/>
      <c r="N17" s="265"/>
      <c r="O17" s="14"/>
      <c r="P17" s="269"/>
      <c r="Q17" s="269"/>
      <c r="R17" s="269"/>
      <c r="S17" s="269"/>
      <c r="T17" s="269"/>
      <c r="U17" s="270"/>
      <c r="V17" s="15"/>
      <c r="W17" s="269"/>
      <c r="X17" s="269"/>
      <c r="Y17" s="269"/>
      <c r="Z17" s="269"/>
      <c r="AA17" s="269"/>
      <c r="AB17" s="274"/>
      <c r="AC17" s="187" t="str">
        <f t="shared" si="0"/>
        <v/>
      </c>
      <c r="AD17" s="188" t="str">
        <f t="shared" si="0"/>
        <v/>
      </c>
      <c r="AE17" s="189" t="str">
        <f t="shared" si="0"/>
        <v/>
      </c>
      <c r="AF17" s="253" t="str">
        <f>IF($B17="","",IF((VALUE(TEXT($B17,"yyyymmdd"))-20181001)&lt;0,"×",IF((TEXT($B17,"yyyymmdd")-20180000)&lt;100000,0,LEFT(TEXT($B17,"yyyymmdd")-20180000,1))))</f>
        <v/>
      </c>
      <c r="AG17" s="256" t="str">
        <f>IF($B17="","",IF((VALUE(TEXT($B17,"yyyymmdd"))-20181001)&lt;0,"×",IF((TEXT($B17,"yyyymmdd")-20180000)&lt;100000,LEFT(TEXT($B17,"yyyymmdd")-20180000,1),MID(TEXT($B17,"yyyymmdd")-20180000,2,1))))</f>
        <v/>
      </c>
      <c r="AH17" s="259" t="str">
        <f>IF($B17="","",IF((VALUE(TEXT($B17,"yyyymmdd"))-20181001)&lt;0,"×",IF((TEXT($B17,"yyyymmdd")-20180000)&lt;100000,MID(TEXT($B17,"yyyymmdd")-20180000,2,1),MID(TEXT($B17,"yyyymmdd")-20180000,3,1))))</f>
        <v/>
      </c>
      <c r="AI17" s="262" t="str">
        <f>IF($B17="","",IF((VALUE(TEXT($B17,"yyyymmdd"))-20181001)&lt;0,"×",IF((TEXT($B17,"yyyymmdd")-20180000)&lt;100000,MID(TEXT($B17,"yyyymmdd")-20180000,3,1),MID(TEXT($B17,"yyyymmdd")-20180000,4,1))))</f>
        <v/>
      </c>
      <c r="AJ17" s="259" t="str">
        <f>IF($B17="","",IF((VALUE(TEXT($B17,"yyyymmdd"))-20181001)&lt;0,"×",IF((TEXT($B17,"yyyymmdd")-20180000)&lt;100000,MID(TEXT($B17,"yyyymmdd")-20180000,4,1),MID(TEXT($B17,"yyyymmdd")-20180000,5,1))))</f>
        <v/>
      </c>
      <c r="AK17" s="234" t="str">
        <f>IF($B17="","",IF((VALUE(TEXT($B17,"yyyymmdd"))-20181001)&lt;0,"×",RIGHT(TEXT($B17,"yyyymmdd")-20180000,1)))</f>
        <v/>
      </c>
    </row>
    <row r="18" spans="4:40" ht="9.9499999999999993" customHeight="1" x14ac:dyDescent="0.15">
      <c r="D18" s="277"/>
      <c r="E18" s="239"/>
      <c r="F18" s="242"/>
      <c r="G18" s="242"/>
      <c r="H18" s="242"/>
      <c r="I18" s="242"/>
      <c r="J18" s="242"/>
      <c r="K18" s="242"/>
      <c r="L18" s="242"/>
      <c r="M18" s="242"/>
      <c r="N18" s="265"/>
      <c r="O18" s="14"/>
      <c r="P18" s="269"/>
      <c r="Q18" s="269"/>
      <c r="R18" s="269"/>
      <c r="S18" s="269"/>
      <c r="T18" s="269"/>
      <c r="U18" s="270"/>
      <c r="V18" s="15"/>
      <c r="W18" s="269"/>
      <c r="X18" s="269"/>
      <c r="Y18" s="269"/>
      <c r="Z18" s="269"/>
      <c r="AA18" s="269"/>
      <c r="AB18" s="274"/>
      <c r="AC18" s="187" t="str">
        <f t="shared" si="0"/>
        <v/>
      </c>
      <c r="AD18" s="188" t="str">
        <f t="shared" si="0"/>
        <v/>
      </c>
      <c r="AE18" s="189" t="str">
        <f t="shared" si="0"/>
        <v/>
      </c>
      <c r="AF18" s="253" t="str">
        <f>IF($B18="","",IF((VALUE(TEXT($B18,"yyyymmdd"))-20181001)&lt;0,"×",IF((TEXT($B18,"yyyymmdd")-20180000)&lt;100000,0,LEFT(TEXT($B18,"yyyymmdd")-20180000,1))))</f>
        <v/>
      </c>
      <c r="AG18" s="256" t="str">
        <f>IF($B18="","",IF((VALUE(TEXT($B18,"yyyymmdd"))-20181001)&lt;0,"×",IF((TEXT($B18,"yyyymmdd")-20180000)&lt;100000,LEFT(TEXT($B18,"yyyymmdd")-20180000,1),MID(TEXT($B18,"yyyymmdd")-20180000,2,1))))</f>
        <v/>
      </c>
      <c r="AH18" s="259" t="str">
        <f>IF($B18="","",IF((VALUE(TEXT($B18,"yyyymmdd"))-20181001)&lt;0,"×",IF((TEXT($B18,"yyyymmdd")-20180000)&lt;100000,MID(TEXT($B18,"yyyymmdd")-20180000,2,1),MID(TEXT($B18,"yyyymmdd")-20180000,3,1))))</f>
        <v/>
      </c>
      <c r="AI18" s="262" t="str">
        <f>IF($B18="","",IF((VALUE(TEXT($B18,"yyyymmdd"))-20181001)&lt;0,"×",IF((TEXT($B18,"yyyymmdd")-20180000)&lt;100000,MID(TEXT($B18,"yyyymmdd")-20180000,3,1),MID(TEXT($B18,"yyyymmdd")-20180000,4,1))))</f>
        <v/>
      </c>
      <c r="AJ18" s="259" t="str">
        <f>IF($B18="","",IF((VALUE(TEXT($B18,"yyyymmdd"))-20181001)&lt;0,"×",IF((TEXT($B18,"yyyymmdd")-20180000)&lt;100000,MID(TEXT($B18,"yyyymmdd")-20180000,4,1),MID(TEXT($B18,"yyyymmdd")-20180000,5,1))))</f>
        <v/>
      </c>
      <c r="AK18" s="234" t="str">
        <f>IF($B18="","",IF((VALUE(TEXT($B18,"yyyymmdd"))-20181001)&lt;0,"×",RIGHT(TEXT($B18,"yyyymmdd")-20180000,1)))</f>
        <v/>
      </c>
    </row>
    <row r="19" spans="4:40" ht="9.9499999999999993" customHeight="1" thickBot="1" x14ac:dyDescent="0.2">
      <c r="D19" s="277"/>
      <c r="E19" s="240"/>
      <c r="F19" s="243"/>
      <c r="G19" s="243"/>
      <c r="H19" s="243"/>
      <c r="I19" s="243"/>
      <c r="J19" s="243"/>
      <c r="K19" s="243"/>
      <c r="L19" s="243"/>
      <c r="M19" s="243"/>
      <c r="N19" s="266"/>
      <c r="O19" s="16"/>
      <c r="P19" s="271"/>
      <c r="Q19" s="271"/>
      <c r="R19" s="271"/>
      <c r="S19" s="271"/>
      <c r="T19" s="271"/>
      <c r="U19" s="272"/>
      <c r="V19" s="17"/>
      <c r="W19" s="271"/>
      <c r="X19" s="271"/>
      <c r="Y19" s="271"/>
      <c r="Z19" s="271"/>
      <c r="AA19" s="271"/>
      <c r="AB19" s="275"/>
      <c r="AC19" s="190" t="str">
        <f t="shared" si="0"/>
        <v/>
      </c>
      <c r="AD19" s="191" t="str">
        <f t="shared" si="0"/>
        <v/>
      </c>
      <c r="AE19" s="192" t="str">
        <f t="shared" si="0"/>
        <v/>
      </c>
      <c r="AF19" s="254" t="str">
        <f>IF($B19="","",IF((VALUE(TEXT($B19,"yyyymmdd"))-20181001)&lt;0,"×",IF((TEXT($B19,"yyyymmdd")-20180000)&lt;100000,0,LEFT(TEXT($B19,"yyyymmdd")-20180000,1))))</f>
        <v/>
      </c>
      <c r="AG19" s="257" t="str">
        <f>IF($B19="","",IF((VALUE(TEXT($B19,"yyyymmdd"))-20181001)&lt;0,"×",IF((TEXT($B19,"yyyymmdd")-20180000)&lt;100000,LEFT(TEXT($B19,"yyyymmdd")-20180000,1),MID(TEXT($B19,"yyyymmdd")-20180000,2,1))))</f>
        <v/>
      </c>
      <c r="AH19" s="260" t="str">
        <f>IF($B19="","",IF((VALUE(TEXT($B19,"yyyymmdd"))-20181001)&lt;0,"×",IF((TEXT($B19,"yyyymmdd")-20180000)&lt;100000,MID(TEXT($B19,"yyyymmdd")-20180000,2,1),MID(TEXT($B19,"yyyymmdd")-20180000,3,1))))</f>
        <v/>
      </c>
      <c r="AI19" s="263" t="str">
        <f>IF($B19="","",IF((VALUE(TEXT($B19,"yyyymmdd"))-20181001)&lt;0,"×",IF((TEXT($B19,"yyyymmdd")-20180000)&lt;100000,MID(TEXT($B19,"yyyymmdd")-20180000,3,1),MID(TEXT($B19,"yyyymmdd")-20180000,4,1))))</f>
        <v/>
      </c>
      <c r="AJ19" s="260" t="str">
        <f>IF($B19="","",IF((VALUE(TEXT($B19,"yyyymmdd"))-20181001)&lt;0,"×",IF((TEXT($B19,"yyyymmdd")-20180000)&lt;100000,MID(TEXT($B19,"yyyymmdd")-20180000,4,1),MID(TEXT($B19,"yyyymmdd")-20180000,5,1))))</f>
        <v/>
      </c>
      <c r="AK19" s="235" t="str">
        <f>IF($B19="","",IF((VALUE(TEXT($B19,"yyyymmdd"))-20181001)&lt;0,"×",RIGHT(TEXT($B19,"yyyymmdd")-20180000,1)))</f>
        <v/>
      </c>
    </row>
    <row r="20" spans="4:40" ht="12.75" customHeight="1" x14ac:dyDescent="0.15">
      <c r="D20" s="277"/>
      <c r="E20" s="236" t="s">
        <v>21</v>
      </c>
      <c r="F20" s="236"/>
      <c r="G20" s="236"/>
      <c r="H20" s="236"/>
      <c r="I20" s="236"/>
      <c r="J20" s="236"/>
      <c r="K20" s="237"/>
    </row>
    <row r="21" spans="4:40" ht="9.9499999999999993" customHeight="1" x14ac:dyDescent="0.15">
      <c r="D21" s="277"/>
      <c r="E21" s="238" t="str">
        <f>IF(入力!I27="","",LEFT(RIGHT(CONCATENATE(" ",入力!I27),3),1))</f>
        <v/>
      </c>
      <c r="F21" s="241" t="str">
        <f>IF(入力!I27="","",MID(RIGHT(CONCATENATE(" ",入力!I27),3),2,1))</f>
        <v/>
      </c>
      <c r="G21" s="244" t="str">
        <f>IF(入力!I27="","",RIGHT(RIGHT(CONCATENATE(" ",入力!I27),3),1))</f>
        <v/>
      </c>
      <c r="H21" s="247">
        <v>0</v>
      </c>
      <c r="I21" s="241">
        <v>0</v>
      </c>
      <c r="J21" s="241">
        <v>0</v>
      </c>
      <c r="K21" s="58"/>
    </row>
    <row r="22" spans="4:40" ht="9.9499999999999993" customHeight="1" x14ac:dyDescent="0.15">
      <c r="D22" s="277"/>
      <c r="E22" s="239"/>
      <c r="F22" s="242"/>
      <c r="G22" s="245"/>
      <c r="H22" s="248"/>
      <c r="I22" s="242"/>
      <c r="J22" s="242"/>
      <c r="K22" s="59"/>
    </row>
    <row r="23" spans="4:40" ht="9.9499999999999993" customHeight="1" x14ac:dyDescent="0.15">
      <c r="D23" s="277"/>
      <c r="E23" s="239"/>
      <c r="F23" s="242"/>
      <c r="G23" s="245"/>
      <c r="H23" s="248"/>
      <c r="I23" s="242"/>
      <c r="J23" s="242"/>
      <c r="K23" s="59"/>
    </row>
    <row r="24" spans="4:40" ht="9.9499999999999993" customHeight="1" x14ac:dyDescent="0.15">
      <c r="D24" s="277"/>
      <c r="E24" s="239"/>
      <c r="F24" s="242"/>
      <c r="G24" s="245"/>
      <c r="H24" s="248"/>
      <c r="I24" s="242"/>
      <c r="J24" s="242"/>
      <c r="K24" s="250" t="s">
        <v>22</v>
      </c>
    </row>
    <row r="25" spans="4:40" ht="9.9499999999999993" customHeight="1" thickBot="1" x14ac:dyDescent="0.2">
      <c r="D25" s="278"/>
      <c r="E25" s="240"/>
      <c r="F25" s="243"/>
      <c r="G25" s="246"/>
      <c r="H25" s="249"/>
      <c r="I25" s="243"/>
      <c r="J25" s="243"/>
      <c r="K25" s="251"/>
    </row>
    <row r="26" spans="4:40" ht="5.0999999999999996" customHeight="1" thickBot="1" x14ac:dyDescent="0.2">
      <c r="AM26" s="18"/>
      <c r="AN26" s="18"/>
    </row>
    <row r="27" spans="4:40" ht="12.75" customHeight="1" x14ac:dyDescent="0.15">
      <c r="D27" s="11" t="s">
        <v>16</v>
      </c>
      <c r="E27" s="279" t="s">
        <v>17</v>
      </c>
      <c r="F27" s="280"/>
      <c r="G27" s="280"/>
      <c r="H27" s="280"/>
      <c r="I27" s="280"/>
      <c r="J27" s="280"/>
      <c r="K27" s="280"/>
      <c r="L27" s="280"/>
      <c r="M27" s="280"/>
      <c r="N27" s="281"/>
      <c r="O27" s="282" t="s">
        <v>18</v>
      </c>
      <c r="P27" s="236"/>
      <c r="Q27" s="236"/>
      <c r="R27" s="236"/>
      <c r="S27" s="236"/>
      <c r="T27" s="236"/>
      <c r="U27" s="236"/>
      <c r="V27" s="236"/>
      <c r="W27" s="236"/>
      <c r="X27" s="236"/>
      <c r="Y27" s="236"/>
      <c r="Z27" s="236"/>
      <c r="AA27" s="236"/>
      <c r="AB27" s="237"/>
      <c r="AC27" s="283" t="s">
        <v>31</v>
      </c>
      <c r="AD27" s="284"/>
      <c r="AE27" s="284"/>
      <c r="AF27" s="284"/>
      <c r="AG27" s="284"/>
      <c r="AH27" s="284"/>
      <c r="AI27" s="284"/>
      <c r="AJ27" s="284"/>
      <c r="AK27" s="285"/>
    </row>
    <row r="28" spans="4:40" ht="9.9499999999999993" customHeight="1" x14ac:dyDescent="0.15">
      <c r="D28" s="276">
        <v>14</v>
      </c>
      <c r="E28" s="238" t="str">
        <f>IF(入力!E28="","",LEFT(RIGHT(CONCATENATE("          ",入力!E28),10),1))</f>
        <v/>
      </c>
      <c r="F28" s="241" t="str">
        <f>IF(入力!E28="","",MID(RIGHT(CONCATENATE("          ",入力!E28),10),2,1))</f>
        <v/>
      </c>
      <c r="G28" s="241" t="str">
        <f>IF(入力!E28="","",MID(RIGHT(CONCATENATE("          ",入力!E28),10),3,1))</f>
        <v/>
      </c>
      <c r="H28" s="241" t="str">
        <f>IF(入力!E28="","",MID(RIGHT(CONCATENATE("          ",入力!E28),10),4,1))</f>
        <v/>
      </c>
      <c r="I28" s="241" t="str">
        <f>IF(入力!E28="","",MID(RIGHT(CONCATENATE("          ",入力!E28),10),5,1))</f>
        <v/>
      </c>
      <c r="J28" s="241" t="str">
        <f>IF(入力!E28="","",MID(RIGHT(CONCATENATE("          ",入力!E28),10),6,1))</f>
        <v/>
      </c>
      <c r="K28" s="241" t="str">
        <f>IF(入力!E28="","",MID(RIGHT(CONCATENATE("          ",入力!E28),10),7,1))</f>
        <v/>
      </c>
      <c r="L28" s="241" t="str">
        <f>IF(入力!E28="","",MID(RIGHT(CONCATENATE("          ",入力!E28),10),8,1))</f>
        <v/>
      </c>
      <c r="M28" s="241" t="str">
        <f>IF(入力!E28="","",MID(RIGHT(CONCATENATE("          ",入力!E28),10),9,1))</f>
        <v/>
      </c>
      <c r="N28" s="264" t="str">
        <f>IF(入力!E28="","",RIGHT(RIGHT(CONCATENATE("          ",入力!E28),10),1))</f>
        <v/>
      </c>
      <c r="O28" s="12" t="s">
        <v>19</v>
      </c>
      <c r="P28" s="267" t="str">
        <f>IF(入力!F28="","",入力!F28)</f>
        <v/>
      </c>
      <c r="Q28" s="267"/>
      <c r="R28" s="267"/>
      <c r="S28" s="267"/>
      <c r="T28" s="267"/>
      <c r="U28" s="268"/>
      <c r="V28" s="13" t="s">
        <v>20</v>
      </c>
      <c r="W28" s="267" t="str">
        <f>IF(入力!G28="","",入力!G28)</f>
        <v/>
      </c>
      <c r="X28" s="267"/>
      <c r="Y28" s="267"/>
      <c r="Z28" s="267"/>
      <c r="AA28" s="267"/>
      <c r="AB28" s="273"/>
      <c r="AC28" s="184" t="str">
        <f>IF(入力!H28="","",IF((VALUE(TEXT(入力!H28,"yyyymmdd"))-20190501)&gt;=0,"令和",IF((VALUE(TEXT(入力!H28,"yyyymmdd"))-19890108)&gt;=0,"平成","昭和")))</f>
        <v/>
      </c>
      <c r="AD28" s="185" t="str">
        <f t="shared" ref="AC28:AE32" si="1">IF($B28="","",IF((VALUE(TEXT($B28,"yyyymmdd"))-20190501)&gt;=0,"9 ： 令和",IF((VALUE(TEXT($B28,"yyyymmdd"))-19890108)&gt;=0,"7 ： 平成","5 ： 昭和")))</f>
        <v/>
      </c>
      <c r="AE28" s="186" t="str">
        <f t="shared" si="1"/>
        <v/>
      </c>
      <c r="AF28" s="252" t="str">
        <f>IF(入力!H28="","",IF((VALUE(TEXT(入力!H28,"yyyymmdd"))-20181001)&lt;0,"×",IF((VALUE(TEXT(入力!H28,"yyyymmdd")))&lt;20190501,LEFT(TEXT(入力!H28,"yyyymmdd")-19880000,1),IF((TEXT(入力!H28,"yyyymmdd")-20180000)&lt;100000,0,LEFT(TEXT(入力!H28,"yyyymmdd")-20180000,1)))))</f>
        <v/>
      </c>
      <c r="AG28" s="255" t="str">
        <f>IF(入力!H28="","",IF((VALUE(TEXT(入力!H28,"yyyymmdd"))-20181001)&lt;0,"×",IF((VALUE(TEXT(入力!H28,"yyyymmdd")))&lt;20190501,MID(TEXT(入力!H28,"yyyymmdd")-19880000,2,1),IF((TEXT(入力!H28,"yyyymmdd")-20180000)&lt;100000,LEFT(TEXT(入力!H28,"yyyymmdd")-20180000,1),MID(TEXT(入力!H28,"yyyymmdd")-20180000,2,1)))))</f>
        <v/>
      </c>
      <c r="AH28" s="258" t="str">
        <f>IF(入力!H28="","",IF((VALUE(TEXT(入力!H28,"yyyymmdd"))-20181001)&lt;0,"×",IF((VALUE(TEXT(入力!H28,"yyyymmdd")))&lt;20190501,MID(TEXT(入力!H28,"yyyymmdd")-19880000,3,1),IF((TEXT(入力!H28,"yyyymmdd")-20180000)&lt;100000,MID(TEXT(入力!H28,"yyyymmdd")-20180000,2,1),MID(TEXT(入力!H28,"yyyymmdd")-20180000,3,1)))))</f>
        <v/>
      </c>
      <c r="AI28" s="261" t="str">
        <f>IF(入力!H28="","",IF((VALUE(TEXT(入力!H28,"yyyymmdd"))-20181001)&lt;0,"×",IF((VALUE(TEXT(入力!H28,"yyyymmdd")))&lt;20190501,MID(TEXT(入力!H28,"yyyymmdd")-19880000,4,1),IF((TEXT(入力!H28,"yyyymmdd")-20180000)&lt;100000,MID(TEXT(入力!H28,"yyyymmdd")-20180000,3,1),MID(TEXT(入力!H28,"yyyymmdd")-20180000,4,1)))))</f>
        <v/>
      </c>
      <c r="AJ28" s="258" t="str">
        <f>IF(入力!H28="","",IF((VALUE(TEXT(入力!H28,"yyyymmdd"))-20181001)&lt;0,"×",IF((VALUE(TEXT(入力!H28,"yyyymmdd")))&lt;20190501,MID(TEXT(入力!H28,"yyyymmdd")-19880000,5,1),IF((TEXT(入力!H28,"yyyymmdd")-20180000)&lt;100000,MID(TEXT(入力!H28,"yyyymmdd")-20180000,4,1),MID(TEXT(入力!H28,"yyyymmdd")-20180000,5,1)))))</f>
        <v/>
      </c>
      <c r="AK28" s="233" t="str">
        <f>IF(入力!H28="","",IF((VALUE(TEXT(入力!H28,"yyyymmdd"))-20181001)&lt;0,"×",IF((VALUE(TEXT(入力!H28,"yyyymmdd")))&lt;20190501,RIGHT(TEXT(入力!H28,"yyyymmdd")-19880000,1),RIGHT(TEXT(入力!H28,"yyyymmdd")-20180000,1))))</f>
        <v/>
      </c>
    </row>
    <row r="29" spans="4:40" ht="9.9499999999999993" customHeight="1" x14ac:dyDescent="0.15">
      <c r="D29" s="277"/>
      <c r="E29" s="239"/>
      <c r="F29" s="242"/>
      <c r="G29" s="242"/>
      <c r="H29" s="242"/>
      <c r="I29" s="242"/>
      <c r="J29" s="242"/>
      <c r="K29" s="242"/>
      <c r="L29" s="242"/>
      <c r="M29" s="242"/>
      <c r="N29" s="265"/>
      <c r="O29" s="14"/>
      <c r="P29" s="269"/>
      <c r="Q29" s="269"/>
      <c r="R29" s="269"/>
      <c r="S29" s="269"/>
      <c r="T29" s="269"/>
      <c r="U29" s="270"/>
      <c r="V29" s="15"/>
      <c r="W29" s="269"/>
      <c r="X29" s="269"/>
      <c r="Y29" s="269"/>
      <c r="Z29" s="269"/>
      <c r="AA29" s="269"/>
      <c r="AB29" s="274"/>
      <c r="AC29" s="187" t="str">
        <f t="shared" si="1"/>
        <v/>
      </c>
      <c r="AD29" s="188" t="str">
        <f t="shared" si="1"/>
        <v/>
      </c>
      <c r="AE29" s="189" t="str">
        <f t="shared" si="1"/>
        <v/>
      </c>
      <c r="AF29" s="253" t="str">
        <f>IF($B29="","",IF((VALUE(TEXT($B29,"yyyymmdd"))-20181001)&lt;0,"×",IF((TEXT($B29,"yyyymmdd")-20180000)&lt;100000,0,LEFT(TEXT($B29,"yyyymmdd")-20180000,1))))</f>
        <v/>
      </c>
      <c r="AG29" s="256" t="str">
        <f>IF($B29="","",IF((VALUE(TEXT($B29,"yyyymmdd"))-20181001)&lt;0,"×",IF((TEXT($B29,"yyyymmdd")-20180000)&lt;100000,LEFT(TEXT($B29,"yyyymmdd")-20180000,1),MID(TEXT($B29,"yyyymmdd")-20180000,2,1))))</f>
        <v/>
      </c>
      <c r="AH29" s="259" t="str">
        <f>IF($B29="","",IF((VALUE(TEXT($B29,"yyyymmdd"))-20181001)&lt;0,"×",IF((TEXT($B29,"yyyymmdd")-20180000)&lt;100000,MID(TEXT($B29,"yyyymmdd")-20180000,2,1),MID(TEXT($B29,"yyyymmdd")-20180000,3,1))))</f>
        <v/>
      </c>
      <c r="AI29" s="262" t="str">
        <f>IF($B29="","",IF((VALUE(TEXT($B29,"yyyymmdd"))-20181001)&lt;0,"×",IF((TEXT($B29,"yyyymmdd")-20180000)&lt;100000,MID(TEXT($B29,"yyyymmdd")-20180000,3,1),MID(TEXT($B29,"yyyymmdd")-20180000,4,1))))</f>
        <v/>
      </c>
      <c r="AJ29" s="259" t="str">
        <f>IF($B29="","",IF((VALUE(TEXT($B29,"yyyymmdd"))-20181001)&lt;0,"×",IF((TEXT($B29,"yyyymmdd")-20180000)&lt;100000,MID(TEXT($B29,"yyyymmdd")-20180000,4,1),MID(TEXT($B29,"yyyymmdd")-20180000,5,1))))</f>
        <v/>
      </c>
      <c r="AK29" s="234" t="str">
        <f>IF($B29="","",IF((VALUE(TEXT($B29,"yyyymmdd"))-20181001)&lt;0,"×",RIGHT(TEXT($B29,"yyyymmdd")-20180000,1)))</f>
        <v/>
      </c>
    </row>
    <row r="30" spans="4:40" ht="9.9499999999999993" customHeight="1" x14ac:dyDescent="0.15">
      <c r="D30" s="277"/>
      <c r="E30" s="239"/>
      <c r="F30" s="242"/>
      <c r="G30" s="242"/>
      <c r="H30" s="242"/>
      <c r="I30" s="242"/>
      <c r="J30" s="242"/>
      <c r="K30" s="242"/>
      <c r="L30" s="242"/>
      <c r="M30" s="242"/>
      <c r="N30" s="265"/>
      <c r="O30" s="14"/>
      <c r="P30" s="269"/>
      <c r="Q30" s="269"/>
      <c r="R30" s="269"/>
      <c r="S30" s="269"/>
      <c r="T30" s="269"/>
      <c r="U30" s="270"/>
      <c r="V30" s="15"/>
      <c r="W30" s="269"/>
      <c r="X30" s="269"/>
      <c r="Y30" s="269"/>
      <c r="Z30" s="269"/>
      <c r="AA30" s="269"/>
      <c r="AB30" s="274"/>
      <c r="AC30" s="187" t="str">
        <f t="shared" si="1"/>
        <v/>
      </c>
      <c r="AD30" s="188" t="str">
        <f t="shared" si="1"/>
        <v/>
      </c>
      <c r="AE30" s="189" t="str">
        <f t="shared" si="1"/>
        <v/>
      </c>
      <c r="AF30" s="253" t="str">
        <f>IF($B30="","",IF((VALUE(TEXT($B30,"yyyymmdd"))-20181001)&lt;0,"×",IF((TEXT($B30,"yyyymmdd")-20180000)&lt;100000,0,LEFT(TEXT($B30,"yyyymmdd")-20180000,1))))</f>
        <v/>
      </c>
      <c r="AG30" s="256" t="str">
        <f>IF($B30="","",IF((VALUE(TEXT($B30,"yyyymmdd"))-20181001)&lt;0,"×",IF((TEXT($B30,"yyyymmdd")-20180000)&lt;100000,LEFT(TEXT($B30,"yyyymmdd")-20180000,1),MID(TEXT($B30,"yyyymmdd")-20180000,2,1))))</f>
        <v/>
      </c>
      <c r="AH30" s="259" t="str">
        <f>IF($B30="","",IF((VALUE(TEXT($B30,"yyyymmdd"))-20181001)&lt;0,"×",IF((TEXT($B30,"yyyymmdd")-20180000)&lt;100000,MID(TEXT($B30,"yyyymmdd")-20180000,2,1),MID(TEXT($B30,"yyyymmdd")-20180000,3,1))))</f>
        <v/>
      </c>
      <c r="AI30" s="262" t="str">
        <f>IF($B30="","",IF((VALUE(TEXT($B30,"yyyymmdd"))-20181001)&lt;0,"×",IF((TEXT($B30,"yyyymmdd")-20180000)&lt;100000,MID(TEXT($B30,"yyyymmdd")-20180000,3,1),MID(TEXT($B30,"yyyymmdd")-20180000,4,1))))</f>
        <v/>
      </c>
      <c r="AJ30" s="259" t="str">
        <f>IF($B30="","",IF((VALUE(TEXT($B30,"yyyymmdd"))-20181001)&lt;0,"×",IF((TEXT($B30,"yyyymmdd")-20180000)&lt;100000,MID(TEXT($B30,"yyyymmdd")-20180000,4,1),MID(TEXT($B30,"yyyymmdd")-20180000,5,1))))</f>
        <v/>
      </c>
      <c r="AK30" s="234" t="str">
        <f>IF($B30="","",IF((VALUE(TEXT($B30,"yyyymmdd"))-20181001)&lt;0,"×",RIGHT(TEXT($B30,"yyyymmdd")-20180000,1)))</f>
        <v/>
      </c>
    </row>
    <row r="31" spans="4:40" ht="9.9499999999999993" customHeight="1" x14ac:dyDescent="0.15">
      <c r="D31" s="277"/>
      <c r="E31" s="239"/>
      <c r="F31" s="242"/>
      <c r="G31" s="242"/>
      <c r="H31" s="242"/>
      <c r="I31" s="242"/>
      <c r="J31" s="242"/>
      <c r="K31" s="242"/>
      <c r="L31" s="242"/>
      <c r="M31" s="242"/>
      <c r="N31" s="265"/>
      <c r="O31" s="14"/>
      <c r="P31" s="269"/>
      <c r="Q31" s="269"/>
      <c r="R31" s="269"/>
      <c r="S31" s="269"/>
      <c r="T31" s="269"/>
      <c r="U31" s="270"/>
      <c r="V31" s="15"/>
      <c r="W31" s="269"/>
      <c r="X31" s="269"/>
      <c r="Y31" s="269"/>
      <c r="Z31" s="269"/>
      <c r="AA31" s="269"/>
      <c r="AB31" s="274"/>
      <c r="AC31" s="187" t="str">
        <f t="shared" si="1"/>
        <v/>
      </c>
      <c r="AD31" s="188" t="str">
        <f t="shared" si="1"/>
        <v/>
      </c>
      <c r="AE31" s="189" t="str">
        <f t="shared" si="1"/>
        <v/>
      </c>
      <c r="AF31" s="253" t="str">
        <f>IF($B31="","",IF((VALUE(TEXT($B31,"yyyymmdd"))-20181001)&lt;0,"×",IF((TEXT($B31,"yyyymmdd")-20180000)&lt;100000,0,LEFT(TEXT($B31,"yyyymmdd")-20180000,1))))</f>
        <v/>
      </c>
      <c r="AG31" s="256" t="str">
        <f>IF($B31="","",IF((VALUE(TEXT($B31,"yyyymmdd"))-20181001)&lt;0,"×",IF((TEXT($B31,"yyyymmdd")-20180000)&lt;100000,LEFT(TEXT($B31,"yyyymmdd")-20180000,1),MID(TEXT($B31,"yyyymmdd")-20180000,2,1))))</f>
        <v/>
      </c>
      <c r="AH31" s="259" t="str">
        <f>IF($B31="","",IF((VALUE(TEXT($B31,"yyyymmdd"))-20181001)&lt;0,"×",IF((TEXT($B31,"yyyymmdd")-20180000)&lt;100000,MID(TEXT($B31,"yyyymmdd")-20180000,2,1),MID(TEXT($B31,"yyyymmdd")-20180000,3,1))))</f>
        <v/>
      </c>
      <c r="AI31" s="262" t="str">
        <f>IF($B31="","",IF((VALUE(TEXT($B31,"yyyymmdd"))-20181001)&lt;0,"×",IF((TEXT($B31,"yyyymmdd")-20180000)&lt;100000,MID(TEXT($B31,"yyyymmdd")-20180000,3,1),MID(TEXT($B31,"yyyymmdd")-20180000,4,1))))</f>
        <v/>
      </c>
      <c r="AJ31" s="259" t="str">
        <f>IF($B31="","",IF((VALUE(TEXT($B31,"yyyymmdd"))-20181001)&lt;0,"×",IF((TEXT($B31,"yyyymmdd")-20180000)&lt;100000,MID(TEXT($B31,"yyyymmdd")-20180000,4,1),MID(TEXT($B31,"yyyymmdd")-20180000,5,1))))</f>
        <v/>
      </c>
      <c r="AK31" s="234" t="str">
        <f>IF($B31="","",IF((VALUE(TEXT($B31,"yyyymmdd"))-20181001)&lt;0,"×",RIGHT(TEXT($B31,"yyyymmdd")-20180000,1)))</f>
        <v/>
      </c>
    </row>
    <row r="32" spans="4:40" ht="9.9499999999999993" customHeight="1" thickBot="1" x14ac:dyDescent="0.2">
      <c r="D32" s="277"/>
      <c r="E32" s="240"/>
      <c r="F32" s="243"/>
      <c r="G32" s="243"/>
      <c r="H32" s="243"/>
      <c r="I32" s="243"/>
      <c r="J32" s="243"/>
      <c r="K32" s="243"/>
      <c r="L32" s="243"/>
      <c r="M32" s="243"/>
      <c r="N32" s="266"/>
      <c r="O32" s="16"/>
      <c r="P32" s="271"/>
      <c r="Q32" s="271"/>
      <c r="R32" s="271"/>
      <c r="S32" s="271"/>
      <c r="T32" s="271"/>
      <c r="U32" s="272"/>
      <c r="V32" s="17"/>
      <c r="W32" s="271"/>
      <c r="X32" s="271"/>
      <c r="Y32" s="271"/>
      <c r="Z32" s="271"/>
      <c r="AA32" s="271"/>
      <c r="AB32" s="275"/>
      <c r="AC32" s="190" t="str">
        <f t="shared" si="1"/>
        <v/>
      </c>
      <c r="AD32" s="191" t="str">
        <f t="shared" si="1"/>
        <v/>
      </c>
      <c r="AE32" s="192" t="str">
        <f t="shared" si="1"/>
        <v/>
      </c>
      <c r="AF32" s="254" t="str">
        <f>IF($B32="","",IF((VALUE(TEXT($B32,"yyyymmdd"))-20181001)&lt;0,"×",IF((TEXT($B32,"yyyymmdd")-20180000)&lt;100000,0,LEFT(TEXT($B32,"yyyymmdd")-20180000,1))))</f>
        <v/>
      </c>
      <c r="AG32" s="257" t="str">
        <f>IF($B32="","",IF((VALUE(TEXT($B32,"yyyymmdd"))-20181001)&lt;0,"×",IF((TEXT($B32,"yyyymmdd")-20180000)&lt;100000,LEFT(TEXT($B32,"yyyymmdd")-20180000,1),MID(TEXT($B32,"yyyymmdd")-20180000,2,1))))</f>
        <v/>
      </c>
      <c r="AH32" s="260" t="str">
        <f>IF($B32="","",IF((VALUE(TEXT($B32,"yyyymmdd"))-20181001)&lt;0,"×",IF((TEXT($B32,"yyyymmdd")-20180000)&lt;100000,MID(TEXT($B32,"yyyymmdd")-20180000,2,1),MID(TEXT($B32,"yyyymmdd")-20180000,3,1))))</f>
        <v/>
      </c>
      <c r="AI32" s="263" t="str">
        <f>IF($B32="","",IF((VALUE(TEXT($B32,"yyyymmdd"))-20181001)&lt;0,"×",IF((TEXT($B32,"yyyymmdd")-20180000)&lt;100000,MID(TEXT($B32,"yyyymmdd")-20180000,3,1),MID(TEXT($B32,"yyyymmdd")-20180000,4,1))))</f>
        <v/>
      </c>
      <c r="AJ32" s="260" t="str">
        <f>IF($B32="","",IF((VALUE(TEXT($B32,"yyyymmdd"))-20181001)&lt;0,"×",IF((TEXT($B32,"yyyymmdd")-20180000)&lt;100000,MID(TEXT($B32,"yyyymmdd")-20180000,4,1),MID(TEXT($B32,"yyyymmdd")-20180000,5,1))))</f>
        <v/>
      </c>
      <c r="AK32" s="235" t="str">
        <f>IF($B32="","",IF((VALUE(TEXT($B32,"yyyymmdd"))-20181001)&lt;0,"×",RIGHT(TEXT($B32,"yyyymmdd")-20180000,1)))</f>
        <v/>
      </c>
    </row>
    <row r="33" spans="4:40" ht="12.75" customHeight="1" x14ac:dyDescent="0.15">
      <c r="D33" s="277"/>
      <c r="E33" s="236" t="s">
        <v>21</v>
      </c>
      <c r="F33" s="236"/>
      <c r="G33" s="236"/>
      <c r="H33" s="236"/>
      <c r="I33" s="236"/>
      <c r="J33" s="236"/>
      <c r="K33" s="237"/>
    </row>
    <row r="34" spans="4:40" ht="9.9499999999999993" customHeight="1" x14ac:dyDescent="0.15">
      <c r="D34" s="277"/>
      <c r="E34" s="238" t="str">
        <f>IF(入力!I28="","",LEFT(RIGHT(CONCATENATE(" ",入力!I28),3),1))</f>
        <v/>
      </c>
      <c r="F34" s="241" t="str">
        <f>IF(入力!I28="","",MID(RIGHT(CONCATENATE(" ",入力!I28),3),2,1))</f>
        <v/>
      </c>
      <c r="G34" s="244" t="str">
        <f>IF(入力!I28="","",RIGHT(RIGHT(CONCATENATE(" ",入力!I28),3),1))</f>
        <v/>
      </c>
      <c r="H34" s="247">
        <v>0</v>
      </c>
      <c r="I34" s="241">
        <v>0</v>
      </c>
      <c r="J34" s="241">
        <v>0</v>
      </c>
      <c r="K34" s="58"/>
    </row>
    <row r="35" spans="4:40" ht="9.9499999999999993" customHeight="1" x14ac:dyDescent="0.15">
      <c r="D35" s="277"/>
      <c r="E35" s="239"/>
      <c r="F35" s="242"/>
      <c r="G35" s="245"/>
      <c r="H35" s="248"/>
      <c r="I35" s="242"/>
      <c r="J35" s="242"/>
      <c r="K35" s="59"/>
    </row>
    <row r="36" spans="4:40" ht="9.9499999999999993" customHeight="1" x14ac:dyDescent="0.15">
      <c r="D36" s="277"/>
      <c r="E36" s="239"/>
      <c r="F36" s="242"/>
      <c r="G36" s="245"/>
      <c r="H36" s="248"/>
      <c r="I36" s="242"/>
      <c r="J36" s="242"/>
      <c r="K36" s="59"/>
    </row>
    <row r="37" spans="4:40" ht="9.9499999999999993" customHeight="1" x14ac:dyDescent="0.15">
      <c r="D37" s="277"/>
      <c r="E37" s="239"/>
      <c r="F37" s="242"/>
      <c r="G37" s="245"/>
      <c r="H37" s="248"/>
      <c r="I37" s="242"/>
      <c r="J37" s="242"/>
      <c r="K37" s="250" t="s">
        <v>22</v>
      </c>
    </row>
    <row r="38" spans="4:40" ht="9.9499999999999993" customHeight="1" thickBot="1" x14ac:dyDescent="0.2">
      <c r="D38" s="278"/>
      <c r="E38" s="240"/>
      <c r="F38" s="243"/>
      <c r="G38" s="246"/>
      <c r="H38" s="249"/>
      <c r="I38" s="243"/>
      <c r="J38" s="243"/>
      <c r="K38" s="251"/>
    </row>
    <row r="39" spans="4:40" ht="5.0999999999999996" customHeight="1" thickBot="1" x14ac:dyDescent="0.2">
      <c r="AM39" s="18"/>
      <c r="AN39" s="18"/>
    </row>
    <row r="40" spans="4:40" ht="12.75" customHeight="1" x14ac:dyDescent="0.15">
      <c r="D40" s="11" t="s">
        <v>16</v>
      </c>
      <c r="E40" s="279" t="s">
        <v>17</v>
      </c>
      <c r="F40" s="280"/>
      <c r="G40" s="280"/>
      <c r="H40" s="280"/>
      <c r="I40" s="280"/>
      <c r="J40" s="280"/>
      <c r="K40" s="280"/>
      <c r="L40" s="280"/>
      <c r="M40" s="280"/>
      <c r="N40" s="281"/>
      <c r="O40" s="282" t="s">
        <v>18</v>
      </c>
      <c r="P40" s="236"/>
      <c r="Q40" s="236"/>
      <c r="R40" s="236"/>
      <c r="S40" s="236"/>
      <c r="T40" s="236"/>
      <c r="U40" s="236"/>
      <c r="V40" s="236"/>
      <c r="W40" s="236"/>
      <c r="X40" s="236"/>
      <c r="Y40" s="236"/>
      <c r="Z40" s="236"/>
      <c r="AA40" s="236"/>
      <c r="AB40" s="237"/>
      <c r="AC40" s="283" t="s">
        <v>31</v>
      </c>
      <c r="AD40" s="284"/>
      <c r="AE40" s="284"/>
      <c r="AF40" s="284"/>
      <c r="AG40" s="284"/>
      <c r="AH40" s="284"/>
      <c r="AI40" s="284"/>
      <c r="AJ40" s="284"/>
      <c r="AK40" s="285"/>
    </row>
    <row r="41" spans="4:40" ht="9.9499999999999993" customHeight="1" x14ac:dyDescent="0.15">
      <c r="D41" s="276">
        <v>15</v>
      </c>
      <c r="E41" s="238" t="str">
        <f>IF(入力!E29="","",LEFT(RIGHT(CONCATENATE("          ",入力!E29),10),1))</f>
        <v/>
      </c>
      <c r="F41" s="241" t="str">
        <f>IF(入力!E29="","",MID(RIGHT(CONCATENATE("          ",入力!E29),10),2,1))</f>
        <v/>
      </c>
      <c r="G41" s="241" t="str">
        <f>IF(入力!E29="","",MID(RIGHT(CONCATENATE("          ",入力!E29),10),3,1))</f>
        <v/>
      </c>
      <c r="H41" s="241" t="str">
        <f>IF(入力!E29="","",MID(RIGHT(CONCATENATE("          ",入力!E29),10),4,1))</f>
        <v/>
      </c>
      <c r="I41" s="241" t="str">
        <f>IF(入力!E29="","",MID(RIGHT(CONCATENATE("          ",入力!E29),10),5,1))</f>
        <v/>
      </c>
      <c r="J41" s="241" t="str">
        <f>IF(入力!E29="","",MID(RIGHT(CONCATENATE("          ",入力!E29),10),6,1))</f>
        <v/>
      </c>
      <c r="K41" s="241" t="str">
        <f>IF(入力!E29="","",MID(RIGHT(CONCATENATE("          ",入力!E29),10),7,1))</f>
        <v/>
      </c>
      <c r="L41" s="241" t="str">
        <f>IF(入力!E29="","",MID(RIGHT(CONCATENATE("          ",入力!E29),10),8,1))</f>
        <v/>
      </c>
      <c r="M41" s="241" t="str">
        <f>IF(入力!E29="","",MID(RIGHT(CONCATENATE("          ",入力!E29),10),9,1))</f>
        <v/>
      </c>
      <c r="N41" s="264" t="str">
        <f>IF(入力!E29="","",RIGHT(RIGHT(CONCATENATE("          ",入力!E29),10),1))</f>
        <v/>
      </c>
      <c r="O41" s="12" t="s">
        <v>19</v>
      </c>
      <c r="P41" s="267" t="str">
        <f>IF(入力!F29="","",入力!F29)</f>
        <v/>
      </c>
      <c r="Q41" s="267"/>
      <c r="R41" s="267"/>
      <c r="S41" s="267"/>
      <c r="T41" s="267"/>
      <c r="U41" s="268"/>
      <c r="V41" s="13" t="s">
        <v>20</v>
      </c>
      <c r="W41" s="267" t="str">
        <f>IF(入力!G29="","",入力!G29)</f>
        <v/>
      </c>
      <c r="X41" s="267"/>
      <c r="Y41" s="267"/>
      <c r="Z41" s="267"/>
      <c r="AA41" s="267"/>
      <c r="AB41" s="273"/>
      <c r="AC41" s="184" t="str">
        <f>IF(入力!H29="","",IF((VALUE(TEXT(入力!H29,"yyyymmdd"))-20190501)&gt;=0,"令和",IF((VALUE(TEXT(入力!H29,"yyyymmdd"))-19890108)&gt;=0,"平成","昭和")))</f>
        <v/>
      </c>
      <c r="AD41" s="185" t="str">
        <f t="shared" ref="AC41:AE45" si="2">IF($B41="","",IF((VALUE(TEXT($B41,"yyyymmdd"))-20190501)&gt;=0,"9 ： 令和",IF((VALUE(TEXT($B41,"yyyymmdd"))-19890108)&gt;=0,"7 ： 平成","5 ： 昭和")))</f>
        <v/>
      </c>
      <c r="AE41" s="186" t="str">
        <f t="shared" si="2"/>
        <v/>
      </c>
      <c r="AF41" s="252" t="str">
        <f>IF(入力!H29="","",IF((VALUE(TEXT(入力!H29,"yyyymmdd"))-20181001)&lt;0,"×",IF((VALUE(TEXT(入力!H29,"yyyymmdd")))&lt;20190501,LEFT(TEXT(入力!H29,"yyyymmdd")-19880000,1),IF((TEXT(入力!H29,"yyyymmdd")-20180000)&lt;100000,0,LEFT(TEXT(入力!H29,"yyyymmdd")-20180000,1)))))</f>
        <v/>
      </c>
      <c r="AG41" s="255" t="str">
        <f>IF(入力!H29="","",IF((VALUE(TEXT(入力!H29,"yyyymmdd"))-20181001)&lt;0,"×",IF((VALUE(TEXT(入力!H29,"yyyymmdd")))&lt;20190501,MID(TEXT(入力!H29,"yyyymmdd")-19880000,2,1),IF((TEXT(入力!H29,"yyyymmdd")-20180000)&lt;100000,LEFT(TEXT(入力!H29,"yyyymmdd")-20180000,1),MID(TEXT(入力!H29,"yyyymmdd")-20180000,2,1)))))</f>
        <v/>
      </c>
      <c r="AH41" s="258" t="str">
        <f>IF(入力!H29="","",IF((VALUE(TEXT(入力!H29,"yyyymmdd"))-20181001)&lt;0,"×",IF((VALUE(TEXT(入力!H29,"yyyymmdd")))&lt;20190501,MID(TEXT(入力!H29,"yyyymmdd")-19880000,3,1),IF((TEXT(入力!H29,"yyyymmdd")-20180000)&lt;100000,MID(TEXT(入力!H29,"yyyymmdd")-20180000,2,1),MID(TEXT(入力!H29,"yyyymmdd")-20180000,3,1)))))</f>
        <v/>
      </c>
      <c r="AI41" s="261" t="str">
        <f>IF(入力!H29="","",IF((VALUE(TEXT(入力!H29,"yyyymmdd"))-20181001)&lt;0,"×",IF((VALUE(TEXT(入力!H29,"yyyymmdd")))&lt;20190501,MID(TEXT(入力!H29,"yyyymmdd")-19880000,4,1),IF((TEXT(入力!H29,"yyyymmdd")-20180000)&lt;100000,MID(TEXT(入力!H29,"yyyymmdd")-20180000,3,1),MID(TEXT(入力!H29,"yyyymmdd")-20180000,4,1)))))</f>
        <v/>
      </c>
      <c r="AJ41" s="258" t="str">
        <f>IF(入力!H29="","",IF((VALUE(TEXT(入力!H29,"yyyymmdd"))-20181001)&lt;0,"×",IF((VALUE(TEXT(入力!H29,"yyyymmdd")))&lt;20190501,MID(TEXT(入力!H29,"yyyymmdd")-19880000,5,1),IF((TEXT(入力!H29,"yyyymmdd")-20180000)&lt;100000,MID(TEXT(入力!H29,"yyyymmdd")-20180000,4,1),MID(TEXT(入力!H29,"yyyymmdd")-20180000,5,1)))))</f>
        <v/>
      </c>
      <c r="AK41" s="233" t="str">
        <f>IF(入力!H29="","",IF((VALUE(TEXT(入力!H29,"yyyymmdd"))-20181001)&lt;0,"×",IF((VALUE(TEXT(入力!H29,"yyyymmdd")))&lt;20190501,RIGHT(TEXT(入力!H29,"yyyymmdd")-19880000,1),RIGHT(TEXT(入力!H29,"yyyymmdd")-20180000,1))))</f>
        <v/>
      </c>
    </row>
    <row r="42" spans="4:40" ht="9.9499999999999993" customHeight="1" x14ac:dyDescent="0.15">
      <c r="D42" s="277"/>
      <c r="E42" s="239"/>
      <c r="F42" s="242"/>
      <c r="G42" s="242"/>
      <c r="H42" s="242"/>
      <c r="I42" s="242"/>
      <c r="J42" s="242"/>
      <c r="K42" s="242"/>
      <c r="L42" s="242"/>
      <c r="M42" s="242"/>
      <c r="N42" s="265"/>
      <c r="O42" s="14"/>
      <c r="P42" s="269"/>
      <c r="Q42" s="269"/>
      <c r="R42" s="269"/>
      <c r="S42" s="269"/>
      <c r="T42" s="269"/>
      <c r="U42" s="270"/>
      <c r="V42" s="15"/>
      <c r="W42" s="269"/>
      <c r="X42" s="269"/>
      <c r="Y42" s="269"/>
      <c r="Z42" s="269"/>
      <c r="AA42" s="269"/>
      <c r="AB42" s="274"/>
      <c r="AC42" s="187" t="str">
        <f t="shared" si="2"/>
        <v/>
      </c>
      <c r="AD42" s="188" t="str">
        <f t="shared" si="2"/>
        <v/>
      </c>
      <c r="AE42" s="189" t="str">
        <f t="shared" si="2"/>
        <v/>
      </c>
      <c r="AF42" s="253" t="str">
        <f>IF($B42="","",IF((VALUE(TEXT($B42,"yyyymmdd"))-20181001)&lt;0,"×",IF((TEXT($B42,"yyyymmdd")-20180000)&lt;100000,0,LEFT(TEXT($B42,"yyyymmdd")-20180000,1))))</f>
        <v/>
      </c>
      <c r="AG42" s="256" t="str">
        <f>IF($B42="","",IF((VALUE(TEXT($B42,"yyyymmdd"))-20181001)&lt;0,"×",IF((TEXT($B42,"yyyymmdd")-20180000)&lt;100000,LEFT(TEXT($B42,"yyyymmdd")-20180000,1),MID(TEXT($B42,"yyyymmdd")-20180000,2,1))))</f>
        <v/>
      </c>
      <c r="AH42" s="259" t="str">
        <f>IF($B42="","",IF((VALUE(TEXT($B42,"yyyymmdd"))-20181001)&lt;0,"×",IF((TEXT($B42,"yyyymmdd")-20180000)&lt;100000,MID(TEXT($B42,"yyyymmdd")-20180000,2,1),MID(TEXT($B42,"yyyymmdd")-20180000,3,1))))</f>
        <v/>
      </c>
      <c r="AI42" s="262" t="str">
        <f>IF($B42="","",IF((VALUE(TEXT($B42,"yyyymmdd"))-20181001)&lt;0,"×",IF((TEXT($B42,"yyyymmdd")-20180000)&lt;100000,MID(TEXT($B42,"yyyymmdd")-20180000,3,1),MID(TEXT($B42,"yyyymmdd")-20180000,4,1))))</f>
        <v/>
      </c>
      <c r="AJ42" s="259" t="str">
        <f>IF($B42="","",IF((VALUE(TEXT($B42,"yyyymmdd"))-20181001)&lt;0,"×",IF((TEXT($B42,"yyyymmdd")-20180000)&lt;100000,MID(TEXT($B42,"yyyymmdd")-20180000,4,1),MID(TEXT($B42,"yyyymmdd")-20180000,5,1))))</f>
        <v/>
      </c>
      <c r="AK42" s="234" t="str">
        <f>IF($B42="","",IF((VALUE(TEXT($B42,"yyyymmdd"))-20181001)&lt;0,"×",RIGHT(TEXT($B42,"yyyymmdd")-20180000,1)))</f>
        <v/>
      </c>
    </row>
    <row r="43" spans="4:40" ht="9.9499999999999993" customHeight="1" x14ac:dyDescent="0.15">
      <c r="D43" s="277"/>
      <c r="E43" s="239"/>
      <c r="F43" s="242"/>
      <c r="G43" s="242"/>
      <c r="H43" s="242"/>
      <c r="I43" s="242"/>
      <c r="J43" s="242"/>
      <c r="K43" s="242"/>
      <c r="L43" s="242"/>
      <c r="M43" s="242"/>
      <c r="N43" s="265"/>
      <c r="O43" s="14"/>
      <c r="P43" s="269"/>
      <c r="Q43" s="269"/>
      <c r="R43" s="269"/>
      <c r="S43" s="269"/>
      <c r="T43" s="269"/>
      <c r="U43" s="270"/>
      <c r="V43" s="15"/>
      <c r="W43" s="269"/>
      <c r="X43" s="269"/>
      <c r="Y43" s="269"/>
      <c r="Z43" s="269"/>
      <c r="AA43" s="269"/>
      <c r="AB43" s="274"/>
      <c r="AC43" s="187" t="str">
        <f t="shared" si="2"/>
        <v/>
      </c>
      <c r="AD43" s="188" t="str">
        <f t="shared" si="2"/>
        <v/>
      </c>
      <c r="AE43" s="189" t="str">
        <f t="shared" si="2"/>
        <v/>
      </c>
      <c r="AF43" s="253" t="str">
        <f>IF($B43="","",IF((VALUE(TEXT($B43,"yyyymmdd"))-20181001)&lt;0,"×",IF((TEXT($B43,"yyyymmdd")-20180000)&lt;100000,0,LEFT(TEXT($B43,"yyyymmdd")-20180000,1))))</f>
        <v/>
      </c>
      <c r="AG43" s="256" t="str">
        <f>IF($B43="","",IF((VALUE(TEXT($B43,"yyyymmdd"))-20181001)&lt;0,"×",IF((TEXT($B43,"yyyymmdd")-20180000)&lt;100000,LEFT(TEXT($B43,"yyyymmdd")-20180000,1),MID(TEXT($B43,"yyyymmdd")-20180000,2,1))))</f>
        <v/>
      </c>
      <c r="AH43" s="259" t="str">
        <f>IF($B43="","",IF((VALUE(TEXT($B43,"yyyymmdd"))-20181001)&lt;0,"×",IF((TEXT($B43,"yyyymmdd")-20180000)&lt;100000,MID(TEXT($B43,"yyyymmdd")-20180000,2,1),MID(TEXT($B43,"yyyymmdd")-20180000,3,1))))</f>
        <v/>
      </c>
      <c r="AI43" s="262" t="str">
        <f>IF($B43="","",IF((VALUE(TEXT($B43,"yyyymmdd"))-20181001)&lt;0,"×",IF((TEXT($B43,"yyyymmdd")-20180000)&lt;100000,MID(TEXT($B43,"yyyymmdd")-20180000,3,1),MID(TEXT($B43,"yyyymmdd")-20180000,4,1))))</f>
        <v/>
      </c>
      <c r="AJ43" s="259" t="str">
        <f>IF($B43="","",IF((VALUE(TEXT($B43,"yyyymmdd"))-20181001)&lt;0,"×",IF((TEXT($B43,"yyyymmdd")-20180000)&lt;100000,MID(TEXT($B43,"yyyymmdd")-20180000,4,1),MID(TEXT($B43,"yyyymmdd")-20180000,5,1))))</f>
        <v/>
      </c>
      <c r="AK43" s="234" t="str">
        <f>IF($B43="","",IF((VALUE(TEXT($B43,"yyyymmdd"))-20181001)&lt;0,"×",RIGHT(TEXT($B43,"yyyymmdd")-20180000,1)))</f>
        <v/>
      </c>
    </row>
    <row r="44" spans="4:40" ht="9.9499999999999993" customHeight="1" x14ac:dyDescent="0.15">
      <c r="D44" s="277"/>
      <c r="E44" s="239"/>
      <c r="F44" s="242"/>
      <c r="G44" s="242"/>
      <c r="H44" s="242"/>
      <c r="I44" s="242"/>
      <c r="J44" s="242"/>
      <c r="K44" s="242"/>
      <c r="L44" s="242"/>
      <c r="M44" s="242"/>
      <c r="N44" s="265"/>
      <c r="O44" s="14"/>
      <c r="P44" s="269"/>
      <c r="Q44" s="269"/>
      <c r="R44" s="269"/>
      <c r="S44" s="269"/>
      <c r="T44" s="269"/>
      <c r="U44" s="270"/>
      <c r="V44" s="15"/>
      <c r="W44" s="269"/>
      <c r="X44" s="269"/>
      <c r="Y44" s="269"/>
      <c r="Z44" s="269"/>
      <c r="AA44" s="269"/>
      <c r="AB44" s="274"/>
      <c r="AC44" s="187" t="str">
        <f t="shared" si="2"/>
        <v/>
      </c>
      <c r="AD44" s="188" t="str">
        <f t="shared" si="2"/>
        <v/>
      </c>
      <c r="AE44" s="189" t="str">
        <f t="shared" si="2"/>
        <v/>
      </c>
      <c r="AF44" s="253" t="str">
        <f>IF($B44="","",IF((VALUE(TEXT($B44,"yyyymmdd"))-20181001)&lt;0,"×",IF((TEXT($B44,"yyyymmdd")-20180000)&lt;100000,0,LEFT(TEXT($B44,"yyyymmdd")-20180000,1))))</f>
        <v/>
      </c>
      <c r="AG44" s="256" t="str">
        <f>IF($B44="","",IF((VALUE(TEXT($B44,"yyyymmdd"))-20181001)&lt;0,"×",IF((TEXT($B44,"yyyymmdd")-20180000)&lt;100000,LEFT(TEXT($B44,"yyyymmdd")-20180000,1),MID(TEXT($B44,"yyyymmdd")-20180000,2,1))))</f>
        <v/>
      </c>
      <c r="AH44" s="259" t="str">
        <f>IF($B44="","",IF((VALUE(TEXT($B44,"yyyymmdd"))-20181001)&lt;0,"×",IF((TEXT($B44,"yyyymmdd")-20180000)&lt;100000,MID(TEXT($B44,"yyyymmdd")-20180000,2,1),MID(TEXT($B44,"yyyymmdd")-20180000,3,1))))</f>
        <v/>
      </c>
      <c r="AI44" s="262" t="str">
        <f>IF($B44="","",IF((VALUE(TEXT($B44,"yyyymmdd"))-20181001)&lt;0,"×",IF((TEXT($B44,"yyyymmdd")-20180000)&lt;100000,MID(TEXT($B44,"yyyymmdd")-20180000,3,1),MID(TEXT($B44,"yyyymmdd")-20180000,4,1))))</f>
        <v/>
      </c>
      <c r="AJ44" s="259" t="str">
        <f>IF($B44="","",IF((VALUE(TEXT($B44,"yyyymmdd"))-20181001)&lt;0,"×",IF((TEXT($B44,"yyyymmdd")-20180000)&lt;100000,MID(TEXT($B44,"yyyymmdd")-20180000,4,1),MID(TEXT($B44,"yyyymmdd")-20180000,5,1))))</f>
        <v/>
      </c>
      <c r="AK44" s="234" t="str">
        <f>IF($B44="","",IF((VALUE(TEXT($B44,"yyyymmdd"))-20181001)&lt;0,"×",RIGHT(TEXT($B44,"yyyymmdd")-20180000,1)))</f>
        <v/>
      </c>
    </row>
    <row r="45" spans="4:40" ht="9.9499999999999993" customHeight="1" thickBot="1" x14ac:dyDescent="0.2">
      <c r="D45" s="277"/>
      <c r="E45" s="240"/>
      <c r="F45" s="243"/>
      <c r="G45" s="243"/>
      <c r="H45" s="243"/>
      <c r="I45" s="243"/>
      <c r="J45" s="243"/>
      <c r="K45" s="243"/>
      <c r="L45" s="243"/>
      <c r="M45" s="243"/>
      <c r="N45" s="266"/>
      <c r="O45" s="16"/>
      <c r="P45" s="271"/>
      <c r="Q45" s="271"/>
      <c r="R45" s="271"/>
      <c r="S45" s="271"/>
      <c r="T45" s="271"/>
      <c r="U45" s="272"/>
      <c r="V45" s="17"/>
      <c r="W45" s="271"/>
      <c r="X45" s="271"/>
      <c r="Y45" s="271"/>
      <c r="Z45" s="271"/>
      <c r="AA45" s="271"/>
      <c r="AB45" s="275"/>
      <c r="AC45" s="190" t="str">
        <f t="shared" si="2"/>
        <v/>
      </c>
      <c r="AD45" s="191" t="str">
        <f t="shared" si="2"/>
        <v/>
      </c>
      <c r="AE45" s="192" t="str">
        <f t="shared" si="2"/>
        <v/>
      </c>
      <c r="AF45" s="254" t="str">
        <f>IF($B45="","",IF((VALUE(TEXT($B45,"yyyymmdd"))-20181001)&lt;0,"×",IF((TEXT($B45,"yyyymmdd")-20180000)&lt;100000,0,LEFT(TEXT($B45,"yyyymmdd")-20180000,1))))</f>
        <v/>
      </c>
      <c r="AG45" s="257" t="str">
        <f>IF($B45="","",IF((VALUE(TEXT($B45,"yyyymmdd"))-20181001)&lt;0,"×",IF((TEXT($B45,"yyyymmdd")-20180000)&lt;100000,LEFT(TEXT($B45,"yyyymmdd")-20180000,1),MID(TEXT($B45,"yyyymmdd")-20180000,2,1))))</f>
        <v/>
      </c>
      <c r="AH45" s="260" t="str">
        <f>IF($B45="","",IF((VALUE(TEXT($B45,"yyyymmdd"))-20181001)&lt;0,"×",IF((TEXT($B45,"yyyymmdd")-20180000)&lt;100000,MID(TEXT($B45,"yyyymmdd")-20180000,2,1),MID(TEXT($B45,"yyyymmdd")-20180000,3,1))))</f>
        <v/>
      </c>
      <c r="AI45" s="263" t="str">
        <f>IF($B45="","",IF((VALUE(TEXT($B45,"yyyymmdd"))-20181001)&lt;0,"×",IF((TEXT($B45,"yyyymmdd")-20180000)&lt;100000,MID(TEXT($B45,"yyyymmdd")-20180000,3,1),MID(TEXT($B45,"yyyymmdd")-20180000,4,1))))</f>
        <v/>
      </c>
      <c r="AJ45" s="260" t="str">
        <f>IF($B45="","",IF((VALUE(TEXT($B45,"yyyymmdd"))-20181001)&lt;0,"×",IF((TEXT($B45,"yyyymmdd")-20180000)&lt;100000,MID(TEXT($B45,"yyyymmdd")-20180000,4,1),MID(TEXT($B45,"yyyymmdd")-20180000,5,1))))</f>
        <v/>
      </c>
      <c r="AK45" s="235" t="str">
        <f>IF($B45="","",IF((VALUE(TEXT($B45,"yyyymmdd"))-20181001)&lt;0,"×",RIGHT(TEXT($B45,"yyyymmdd")-20180000,1)))</f>
        <v/>
      </c>
    </row>
    <row r="46" spans="4:40" ht="12.75" customHeight="1" x14ac:dyDescent="0.15">
      <c r="D46" s="277"/>
      <c r="E46" s="236" t="s">
        <v>21</v>
      </c>
      <c r="F46" s="236"/>
      <c r="G46" s="236"/>
      <c r="H46" s="236"/>
      <c r="I46" s="236"/>
      <c r="J46" s="236"/>
      <c r="K46" s="237"/>
    </row>
    <row r="47" spans="4:40" ht="9.9499999999999993" customHeight="1" x14ac:dyDescent="0.15">
      <c r="D47" s="277"/>
      <c r="E47" s="238" t="str">
        <f>IF(入力!I29="","",LEFT(RIGHT(CONCATENATE(" ",入力!I29),3),1))</f>
        <v/>
      </c>
      <c r="F47" s="241" t="str">
        <f>IF(入力!I29="","",MID(RIGHT(CONCATENATE(" ",入力!I29),3),2,1))</f>
        <v/>
      </c>
      <c r="G47" s="244" t="str">
        <f>IF(入力!I29="","",RIGHT(RIGHT(CONCATENATE(" ",入力!I29),3),1))</f>
        <v/>
      </c>
      <c r="H47" s="247">
        <v>0</v>
      </c>
      <c r="I47" s="241">
        <v>0</v>
      </c>
      <c r="J47" s="241">
        <v>0</v>
      </c>
      <c r="K47" s="58"/>
    </row>
    <row r="48" spans="4:40" ht="9.9499999999999993" customHeight="1" x14ac:dyDescent="0.15">
      <c r="D48" s="277"/>
      <c r="E48" s="239"/>
      <c r="F48" s="242"/>
      <c r="G48" s="245"/>
      <c r="H48" s="248"/>
      <c r="I48" s="242"/>
      <c r="J48" s="242"/>
      <c r="K48" s="59"/>
    </row>
    <row r="49" spans="4:40" ht="9.9499999999999993" customHeight="1" x14ac:dyDescent="0.15">
      <c r="D49" s="277"/>
      <c r="E49" s="239"/>
      <c r="F49" s="242"/>
      <c r="G49" s="245"/>
      <c r="H49" s="248"/>
      <c r="I49" s="242"/>
      <c r="J49" s="242"/>
      <c r="K49" s="59"/>
    </row>
    <row r="50" spans="4:40" ht="9.9499999999999993" customHeight="1" x14ac:dyDescent="0.15">
      <c r="D50" s="277"/>
      <c r="E50" s="239"/>
      <c r="F50" s="242"/>
      <c r="G50" s="245"/>
      <c r="H50" s="248"/>
      <c r="I50" s="242"/>
      <c r="J50" s="242"/>
      <c r="K50" s="250" t="s">
        <v>22</v>
      </c>
    </row>
    <row r="51" spans="4:40" ht="9.9499999999999993" customHeight="1" thickBot="1" x14ac:dyDescent="0.2">
      <c r="D51" s="278"/>
      <c r="E51" s="240"/>
      <c r="F51" s="243"/>
      <c r="G51" s="246"/>
      <c r="H51" s="249"/>
      <c r="I51" s="243"/>
      <c r="J51" s="243"/>
      <c r="K51" s="251"/>
    </row>
    <row r="52" spans="4:40" ht="5.0999999999999996" customHeight="1" thickBot="1" x14ac:dyDescent="0.2">
      <c r="AM52" s="18"/>
      <c r="AN52" s="18"/>
    </row>
    <row r="53" spans="4:40" ht="12.75" customHeight="1" x14ac:dyDescent="0.15">
      <c r="D53" s="11" t="s">
        <v>16</v>
      </c>
      <c r="E53" s="279" t="s">
        <v>17</v>
      </c>
      <c r="F53" s="280"/>
      <c r="G53" s="280"/>
      <c r="H53" s="280"/>
      <c r="I53" s="280"/>
      <c r="J53" s="280"/>
      <c r="K53" s="280"/>
      <c r="L53" s="280"/>
      <c r="M53" s="280"/>
      <c r="N53" s="281"/>
      <c r="O53" s="282" t="s">
        <v>18</v>
      </c>
      <c r="P53" s="236"/>
      <c r="Q53" s="236"/>
      <c r="R53" s="236"/>
      <c r="S53" s="236"/>
      <c r="T53" s="236"/>
      <c r="U53" s="236"/>
      <c r="V53" s="236"/>
      <c r="W53" s="236"/>
      <c r="X53" s="236"/>
      <c r="Y53" s="236"/>
      <c r="Z53" s="236"/>
      <c r="AA53" s="236"/>
      <c r="AB53" s="237"/>
      <c r="AC53" s="283" t="s">
        <v>31</v>
      </c>
      <c r="AD53" s="284"/>
      <c r="AE53" s="284"/>
      <c r="AF53" s="284"/>
      <c r="AG53" s="284"/>
      <c r="AH53" s="284"/>
      <c r="AI53" s="284"/>
      <c r="AJ53" s="284"/>
      <c r="AK53" s="285"/>
    </row>
    <row r="54" spans="4:40" ht="9.9499999999999993" customHeight="1" x14ac:dyDescent="0.15">
      <c r="D54" s="276">
        <v>16</v>
      </c>
      <c r="E54" s="238" t="str">
        <f>IF(入力!E30="","",LEFT(RIGHT(CONCATENATE("          ",入力!E30),10),1))</f>
        <v/>
      </c>
      <c r="F54" s="241" t="str">
        <f>IF(入力!E30="","",MID(RIGHT(CONCATENATE("          ",入力!E30),10),2,1))</f>
        <v/>
      </c>
      <c r="G54" s="241" t="str">
        <f>IF(入力!E30="","",MID(RIGHT(CONCATENATE("          ",入力!E30),10),3,1))</f>
        <v/>
      </c>
      <c r="H54" s="241" t="str">
        <f>IF(入力!E30="","",MID(RIGHT(CONCATENATE("          ",入力!E30),10),4,1))</f>
        <v/>
      </c>
      <c r="I54" s="241" t="str">
        <f>IF(入力!E30="","",MID(RIGHT(CONCATENATE("          ",入力!E30),10),5,1))</f>
        <v/>
      </c>
      <c r="J54" s="241" t="str">
        <f>IF(入力!E30="","",MID(RIGHT(CONCATENATE("          ",入力!E30),10),6,1))</f>
        <v/>
      </c>
      <c r="K54" s="241" t="str">
        <f>IF(入力!E30="","",MID(RIGHT(CONCATENATE("          ",入力!E30),10),7,1))</f>
        <v/>
      </c>
      <c r="L54" s="241" t="str">
        <f>IF(入力!E30="","",MID(RIGHT(CONCATENATE("          ",入力!E30),10),8,1))</f>
        <v/>
      </c>
      <c r="M54" s="241" t="str">
        <f>IF(入力!E30="","",MID(RIGHT(CONCATENATE("          ",入力!E30),10),9,1))</f>
        <v/>
      </c>
      <c r="N54" s="264" t="str">
        <f>IF(入力!E30="","",RIGHT(RIGHT(CONCATENATE("          ",入力!E30),10),1))</f>
        <v/>
      </c>
      <c r="O54" s="12" t="s">
        <v>19</v>
      </c>
      <c r="P54" s="267" t="str">
        <f>IF(入力!F30="","",入力!F30)</f>
        <v/>
      </c>
      <c r="Q54" s="267"/>
      <c r="R54" s="267"/>
      <c r="S54" s="267"/>
      <c r="T54" s="267"/>
      <c r="U54" s="268"/>
      <c r="V54" s="13" t="s">
        <v>20</v>
      </c>
      <c r="W54" s="267" t="str">
        <f>IF(入力!G30="","",入力!G30)</f>
        <v/>
      </c>
      <c r="X54" s="267"/>
      <c r="Y54" s="267"/>
      <c r="Z54" s="267"/>
      <c r="AA54" s="267"/>
      <c r="AB54" s="273"/>
      <c r="AC54" s="184" t="str">
        <f>IF(入力!H30="","",IF((VALUE(TEXT(入力!H30,"yyyymmdd"))-20190501)&gt;=0,"令和",IF((VALUE(TEXT(入力!H30,"yyyymmdd"))-19890108)&gt;=0,"平成","昭和")))</f>
        <v/>
      </c>
      <c r="AD54" s="185" t="str">
        <f t="shared" ref="AC54:AE58" si="3">IF($B54="","",IF((VALUE(TEXT($B54,"yyyymmdd"))-20190501)&gt;=0,"9 ： 令和",IF((VALUE(TEXT($B54,"yyyymmdd"))-19890108)&gt;=0,"7 ： 平成","5 ： 昭和")))</f>
        <v/>
      </c>
      <c r="AE54" s="186" t="str">
        <f t="shared" si="3"/>
        <v/>
      </c>
      <c r="AF54" s="252" t="str">
        <f>IF(入力!H30="","",IF((VALUE(TEXT(入力!H30,"yyyymmdd"))-20181001)&lt;0,"×",IF((VALUE(TEXT(入力!H30,"yyyymmdd")))&lt;20190501,LEFT(TEXT(入力!H30,"yyyymmdd")-19880000,1),IF((TEXT(入力!H30,"yyyymmdd")-20180000)&lt;100000,0,LEFT(TEXT(入力!H30,"yyyymmdd")-20180000,1)))))</f>
        <v/>
      </c>
      <c r="AG54" s="255" t="str">
        <f>IF(入力!H30="","",IF((VALUE(TEXT(入力!H30,"yyyymmdd"))-20181001)&lt;0,"×",IF((VALUE(TEXT(入力!H30,"yyyymmdd")))&lt;20190501,MID(TEXT(入力!H30,"yyyymmdd")-19880000,2,1),IF((TEXT(入力!H30,"yyyymmdd")-20180000)&lt;100000,LEFT(TEXT(入力!H30,"yyyymmdd")-20180000,1),MID(TEXT(入力!H30,"yyyymmdd")-20180000,2,1)))))</f>
        <v/>
      </c>
      <c r="AH54" s="258" t="str">
        <f>IF(入力!H30="","",IF((VALUE(TEXT(入力!H30,"yyyymmdd"))-20181001)&lt;0,"×",IF((VALUE(TEXT(入力!H30,"yyyymmdd")))&lt;20190501,MID(TEXT(入力!H30,"yyyymmdd")-19880000,3,1),IF((TEXT(入力!H30,"yyyymmdd")-20180000)&lt;100000,MID(TEXT(入力!H30,"yyyymmdd")-20180000,2,1),MID(TEXT(入力!H30,"yyyymmdd")-20180000,3,1)))))</f>
        <v/>
      </c>
      <c r="AI54" s="261" t="str">
        <f>IF(入力!H30="","",IF((VALUE(TEXT(入力!H30,"yyyymmdd"))-20181001)&lt;0,"×",IF((VALUE(TEXT(入力!H30,"yyyymmdd")))&lt;20190501,MID(TEXT(入力!H30,"yyyymmdd")-19880000,4,1),IF((TEXT(入力!H30,"yyyymmdd")-20180000)&lt;100000,MID(TEXT(入力!H30,"yyyymmdd")-20180000,3,1),MID(TEXT(入力!H30,"yyyymmdd")-20180000,4,1)))))</f>
        <v/>
      </c>
      <c r="AJ54" s="258" t="str">
        <f>IF(入力!H30="","",IF((VALUE(TEXT(入力!H30,"yyyymmdd"))-20181001)&lt;0,"×",IF((VALUE(TEXT(入力!H30,"yyyymmdd")))&lt;20190501,MID(TEXT(入力!H30,"yyyymmdd")-19880000,5,1),IF((TEXT(入力!H30,"yyyymmdd")-20180000)&lt;100000,MID(TEXT(入力!H30,"yyyymmdd")-20180000,4,1),MID(TEXT(入力!H30,"yyyymmdd")-20180000,5,1)))))</f>
        <v/>
      </c>
      <c r="AK54" s="233" t="str">
        <f>IF(入力!H30="","",IF((VALUE(TEXT(入力!H30,"yyyymmdd"))-20181001)&lt;0,"×",IF((VALUE(TEXT(入力!H30,"yyyymmdd")))&lt;20190501,RIGHT(TEXT(入力!H30,"yyyymmdd")-19880000,1),RIGHT(TEXT(入力!H30,"yyyymmdd")-20180000,1))))</f>
        <v/>
      </c>
    </row>
    <row r="55" spans="4:40" ht="9.9499999999999993" customHeight="1" x14ac:dyDescent="0.15">
      <c r="D55" s="277"/>
      <c r="E55" s="239"/>
      <c r="F55" s="242"/>
      <c r="G55" s="242"/>
      <c r="H55" s="242"/>
      <c r="I55" s="242"/>
      <c r="J55" s="242"/>
      <c r="K55" s="242"/>
      <c r="L55" s="242"/>
      <c r="M55" s="242"/>
      <c r="N55" s="265"/>
      <c r="O55" s="14"/>
      <c r="P55" s="269"/>
      <c r="Q55" s="269"/>
      <c r="R55" s="269"/>
      <c r="S55" s="269"/>
      <c r="T55" s="269"/>
      <c r="U55" s="270"/>
      <c r="V55" s="15"/>
      <c r="W55" s="269"/>
      <c r="X55" s="269"/>
      <c r="Y55" s="269"/>
      <c r="Z55" s="269"/>
      <c r="AA55" s="269"/>
      <c r="AB55" s="274"/>
      <c r="AC55" s="187" t="str">
        <f t="shared" si="3"/>
        <v/>
      </c>
      <c r="AD55" s="188" t="str">
        <f t="shared" si="3"/>
        <v/>
      </c>
      <c r="AE55" s="189" t="str">
        <f t="shared" si="3"/>
        <v/>
      </c>
      <c r="AF55" s="253" t="str">
        <f>IF($B55="","",IF((VALUE(TEXT($B55,"yyyymmdd"))-20181001)&lt;0,"×",IF((TEXT($B55,"yyyymmdd")-20180000)&lt;100000,0,LEFT(TEXT($B55,"yyyymmdd")-20180000,1))))</f>
        <v/>
      </c>
      <c r="AG55" s="256" t="str">
        <f>IF($B55="","",IF((VALUE(TEXT($B55,"yyyymmdd"))-20181001)&lt;0,"×",IF((TEXT($B55,"yyyymmdd")-20180000)&lt;100000,LEFT(TEXT($B55,"yyyymmdd")-20180000,1),MID(TEXT($B55,"yyyymmdd")-20180000,2,1))))</f>
        <v/>
      </c>
      <c r="AH55" s="259" t="str">
        <f>IF($B55="","",IF((VALUE(TEXT($B55,"yyyymmdd"))-20181001)&lt;0,"×",IF((TEXT($B55,"yyyymmdd")-20180000)&lt;100000,MID(TEXT($B55,"yyyymmdd")-20180000,2,1),MID(TEXT($B55,"yyyymmdd")-20180000,3,1))))</f>
        <v/>
      </c>
      <c r="AI55" s="262" t="str">
        <f>IF($B55="","",IF((VALUE(TEXT($B55,"yyyymmdd"))-20181001)&lt;0,"×",IF((TEXT($B55,"yyyymmdd")-20180000)&lt;100000,MID(TEXT($B55,"yyyymmdd")-20180000,3,1),MID(TEXT($B55,"yyyymmdd")-20180000,4,1))))</f>
        <v/>
      </c>
      <c r="AJ55" s="259" t="str">
        <f>IF($B55="","",IF((VALUE(TEXT($B55,"yyyymmdd"))-20181001)&lt;0,"×",IF((TEXT($B55,"yyyymmdd")-20180000)&lt;100000,MID(TEXT($B55,"yyyymmdd")-20180000,4,1),MID(TEXT($B55,"yyyymmdd")-20180000,5,1))))</f>
        <v/>
      </c>
      <c r="AK55" s="234" t="str">
        <f>IF($B55="","",IF((VALUE(TEXT($B55,"yyyymmdd"))-20181001)&lt;0,"×",RIGHT(TEXT($B55,"yyyymmdd")-20180000,1)))</f>
        <v/>
      </c>
    </row>
    <row r="56" spans="4:40" ht="9.9499999999999993" customHeight="1" x14ac:dyDescent="0.15">
      <c r="D56" s="277"/>
      <c r="E56" s="239"/>
      <c r="F56" s="242"/>
      <c r="G56" s="242"/>
      <c r="H56" s="242"/>
      <c r="I56" s="242"/>
      <c r="J56" s="242"/>
      <c r="K56" s="242"/>
      <c r="L56" s="242"/>
      <c r="M56" s="242"/>
      <c r="N56" s="265"/>
      <c r="O56" s="14"/>
      <c r="P56" s="269"/>
      <c r="Q56" s="269"/>
      <c r="R56" s="269"/>
      <c r="S56" s="269"/>
      <c r="T56" s="269"/>
      <c r="U56" s="270"/>
      <c r="V56" s="15"/>
      <c r="W56" s="269"/>
      <c r="X56" s="269"/>
      <c r="Y56" s="269"/>
      <c r="Z56" s="269"/>
      <c r="AA56" s="269"/>
      <c r="AB56" s="274"/>
      <c r="AC56" s="187" t="str">
        <f t="shared" si="3"/>
        <v/>
      </c>
      <c r="AD56" s="188" t="str">
        <f t="shared" si="3"/>
        <v/>
      </c>
      <c r="AE56" s="189" t="str">
        <f t="shared" si="3"/>
        <v/>
      </c>
      <c r="AF56" s="253" t="str">
        <f>IF($B56="","",IF((VALUE(TEXT($B56,"yyyymmdd"))-20181001)&lt;0,"×",IF((TEXT($B56,"yyyymmdd")-20180000)&lt;100000,0,LEFT(TEXT($B56,"yyyymmdd")-20180000,1))))</f>
        <v/>
      </c>
      <c r="AG56" s="256" t="str">
        <f>IF($B56="","",IF((VALUE(TEXT($B56,"yyyymmdd"))-20181001)&lt;0,"×",IF((TEXT($B56,"yyyymmdd")-20180000)&lt;100000,LEFT(TEXT($B56,"yyyymmdd")-20180000,1),MID(TEXT($B56,"yyyymmdd")-20180000,2,1))))</f>
        <v/>
      </c>
      <c r="AH56" s="259" t="str">
        <f>IF($B56="","",IF((VALUE(TEXT($B56,"yyyymmdd"))-20181001)&lt;0,"×",IF((TEXT($B56,"yyyymmdd")-20180000)&lt;100000,MID(TEXT($B56,"yyyymmdd")-20180000,2,1),MID(TEXT($B56,"yyyymmdd")-20180000,3,1))))</f>
        <v/>
      </c>
      <c r="AI56" s="262" t="str">
        <f>IF($B56="","",IF((VALUE(TEXT($B56,"yyyymmdd"))-20181001)&lt;0,"×",IF((TEXT($B56,"yyyymmdd")-20180000)&lt;100000,MID(TEXT($B56,"yyyymmdd")-20180000,3,1),MID(TEXT($B56,"yyyymmdd")-20180000,4,1))))</f>
        <v/>
      </c>
      <c r="AJ56" s="259" t="str">
        <f>IF($B56="","",IF((VALUE(TEXT($B56,"yyyymmdd"))-20181001)&lt;0,"×",IF((TEXT($B56,"yyyymmdd")-20180000)&lt;100000,MID(TEXT($B56,"yyyymmdd")-20180000,4,1),MID(TEXT($B56,"yyyymmdd")-20180000,5,1))))</f>
        <v/>
      </c>
      <c r="AK56" s="234" t="str">
        <f>IF($B56="","",IF((VALUE(TEXT($B56,"yyyymmdd"))-20181001)&lt;0,"×",RIGHT(TEXT($B56,"yyyymmdd")-20180000,1)))</f>
        <v/>
      </c>
    </row>
    <row r="57" spans="4:40" ht="9.9499999999999993" customHeight="1" x14ac:dyDescent="0.15">
      <c r="D57" s="277"/>
      <c r="E57" s="239"/>
      <c r="F57" s="242"/>
      <c r="G57" s="242"/>
      <c r="H57" s="242"/>
      <c r="I57" s="242"/>
      <c r="J57" s="242"/>
      <c r="K57" s="242"/>
      <c r="L57" s="242"/>
      <c r="M57" s="242"/>
      <c r="N57" s="265"/>
      <c r="O57" s="14"/>
      <c r="P57" s="269"/>
      <c r="Q57" s="269"/>
      <c r="R57" s="269"/>
      <c r="S57" s="269"/>
      <c r="T57" s="269"/>
      <c r="U57" s="270"/>
      <c r="V57" s="15"/>
      <c r="W57" s="269"/>
      <c r="X57" s="269"/>
      <c r="Y57" s="269"/>
      <c r="Z57" s="269"/>
      <c r="AA57" s="269"/>
      <c r="AB57" s="274"/>
      <c r="AC57" s="187" t="str">
        <f t="shared" si="3"/>
        <v/>
      </c>
      <c r="AD57" s="188" t="str">
        <f t="shared" si="3"/>
        <v/>
      </c>
      <c r="AE57" s="189" t="str">
        <f t="shared" si="3"/>
        <v/>
      </c>
      <c r="AF57" s="253" t="str">
        <f>IF($B57="","",IF((VALUE(TEXT($B57,"yyyymmdd"))-20181001)&lt;0,"×",IF((TEXT($B57,"yyyymmdd")-20180000)&lt;100000,0,LEFT(TEXT($B57,"yyyymmdd")-20180000,1))))</f>
        <v/>
      </c>
      <c r="AG57" s="256" t="str">
        <f>IF($B57="","",IF((VALUE(TEXT($B57,"yyyymmdd"))-20181001)&lt;0,"×",IF((TEXT($B57,"yyyymmdd")-20180000)&lt;100000,LEFT(TEXT($B57,"yyyymmdd")-20180000,1),MID(TEXT($B57,"yyyymmdd")-20180000,2,1))))</f>
        <v/>
      </c>
      <c r="AH57" s="259" t="str">
        <f>IF($B57="","",IF((VALUE(TEXT($B57,"yyyymmdd"))-20181001)&lt;0,"×",IF((TEXT($B57,"yyyymmdd")-20180000)&lt;100000,MID(TEXT($B57,"yyyymmdd")-20180000,2,1),MID(TEXT($B57,"yyyymmdd")-20180000,3,1))))</f>
        <v/>
      </c>
      <c r="AI57" s="262" t="str">
        <f>IF($B57="","",IF((VALUE(TEXT($B57,"yyyymmdd"))-20181001)&lt;0,"×",IF((TEXT($B57,"yyyymmdd")-20180000)&lt;100000,MID(TEXT($B57,"yyyymmdd")-20180000,3,1),MID(TEXT($B57,"yyyymmdd")-20180000,4,1))))</f>
        <v/>
      </c>
      <c r="AJ57" s="259" t="str">
        <f>IF($B57="","",IF((VALUE(TEXT($B57,"yyyymmdd"))-20181001)&lt;0,"×",IF((TEXT($B57,"yyyymmdd")-20180000)&lt;100000,MID(TEXT($B57,"yyyymmdd")-20180000,4,1),MID(TEXT($B57,"yyyymmdd")-20180000,5,1))))</f>
        <v/>
      </c>
      <c r="AK57" s="234" t="str">
        <f>IF($B57="","",IF((VALUE(TEXT($B57,"yyyymmdd"))-20181001)&lt;0,"×",RIGHT(TEXT($B57,"yyyymmdd")-20180000,1)))</f>
        <v/>
      </c>
    </row>
    <row r="58" spans="4:40" ht="9.9499999999999993" customHeight="1" thickBot="1" x14ac:dyDescent="0.2">
      <c r="D58" s="277"/>
      <c r="E58" s="240"/>
      <c r="F58" s="243"/>
      <c r="G58" s="243"/>
      <c r="H58" s="243"/>
      <c r="I58" s="243"/>
      <c r="J58" s="243"/>
      <c r="K58" s="243"/>
      <c r="L58" s="243"/>
      <c r="M58" s="243"/>
      <c r="N58" s="266"/>
      <c r="O58" s="16"/>
      <c r="P58" s="271"/>
      <c r="Q58" s="271"/>
      <c r="R58" s="271"/>
      <c r="S58" s="271"/>
      <c r="T58" s="271"/>
      <c r="U58" s="272"/>
      <c r="V58" s="17"/>
      <c r="W58" s="271"/>
      <c r="X58" s="271"/>
      <c r="Y58" s="271"/>
      <c r="Z58" s="271"/>
      <c r="AA58" s="271"/>
      <c r="AB58" s="275"/>
      <c r="AC58" s="190" t="str">
        <f t="shared" si="3"/>
        <v/>
      </c>
      <c r="AD58" s="191" t="str">
        <f t="shared" si="3"/>
        <v/>
      </c>
      <c r="AE58" s="192" t="str">
        <f t="shared" si="3"/>
        <v/>
      </c>
      <c r="AF58" s="254" t="str">
        <f>IF($B58="","",IF((VALUE(TEXT($B58,"yyyymmdd"))-20181001)&lt;0,"×",IF((TEXT($B58,"yyyymmdd")-20180000)&lt;100000,0,LEFT(TEXT($B58,"yyyymmdd")-20180000,1))))</f>
        <v/>
      </c>
      <c r="AG58" s="257" t="str">
        <f>IF($B58="","",IF((VALUE(TEXT($B58,"yyyymmdd"))-20181001)&lt;0,"×",IF((TEXT($B58,"yyyymmdd")-20180000)&lt;100000,LEFT(TEXT($B58,"yyyymmdd")-20180000,1),MID(TEXT($B58,"yyyymmdd")-20180000,2,1))))</f>
        <v/>
      </c>
      <c r="AH58" s="260" t="str">
        <f>IF($B58="","",IF((VALUE(TEXT($B58,"yyyymmdd"))-20181001)&lt;0,"×",IF((TEXT($B58,"yyyymmdd")-20180000)&lt;100000,MID(TEXT($B58,"yyyymmdd")-20180000,2,1),MID(TEXT($B58,"yyyymmdd")-20180000,3,1))))</f>
        <v/>
      </c>
      <c r="AI58" s="263" t="str">
        <f>IF($B58="","",IF((VALUE(TEXT($B58,"yyyymmdd"))-20181001)&lt;0,"×",IF((TEXT($B58,"yyyymmdd")-20180000)&lt;100000,MID(TEXT($B58,"yyyymmdd")-20180000,3,1),MID(TEXT($B58,"yyyymmdd")-20180000,4,1))))</f>
        <v/>
      </c>
      <c r="AJ58" s="260" t="str">
        <f>IF($B58="","",IF((VALUE(TEXT($B58,"yyyymmdd"))-20181001)&lt;0,"×",IF((TEXT($B58,"yyyymmdd")-20180000)&lt;100000,MID(TEXT($B58,"yyyymmdd")-20180000,4,1),MID(TEXT($B58,"yyyymmdd")-20180000,5,1))))</f>
        <v/>
      </c>
      <c r="AK58" s="235" t="str">
        <f>IF($B58="","",IF((VALUE(TEXT($B58,"yyyymmdd"))-20181001)&lt;0,"×",RIGHT(TEXT($B58,"yyyymmdd")-20180000,1)))</f>
        <v/>
      </c>
    </row>
    <row r="59" spans="4:40" ht="12.75" customHeight="1" x14ac:dyDescent="0.15">
      <c r="D59" s="277"/>
      <c r="E59" s="236" t="s">
        <v>21</v>
      </c>
      <c r="F59" s="236"/>
      <c r="G59" s="236"/>
      <c r="H59" s="236"/>
      <c r="I59" s="236"/>
      <c r="J59" s="236"/>
      <c r="K59" s="237"/>
    </row>
    <row r="60" spans="4:40" ht="9.9499999999999993" customHeight="1" x14ac:dyDescent="0.15">
      <c r="D60" s="277"/>
      <c r="E60" s="238" t="str">
        <f>IF(入力!I30="","",LEFT(RIGHT(CONCATENATE(" ",入力!I30),3),1))</f>
        <v/>
      </c>
      <c r="F60" s="241" t="str">
        <f>IF(入力!I30="","",MID(RIGHT(CONCATENATE(" ",入力!I30),3),2,1))</f>
        <v/>
      </c>
      <c r="G60" s="244" t="str">
        <f>IF(入力!I30="","",RIGHT(RIGHT(CONCATENATE(" ",入力!I30),3),1))</f>
        <v/>
      </c>
      <c r="H60" s="247">
        <v>0</v>
      </c>
      <c r="I60" s="241">
        <v>0</v>
      </c>
      <c r="J60" s="241">
        <v>0</v>
      </c>
      <c r="K60" s="58"/>
    </row>
    <row r="61" spans="4:40" ht="9.9499999999999993" customHeight="1" x14ac:dyDescent="0.15">
      <c r="D61" s="277"/>
      <c r="E61" s="239"/>
      <c r="F61" s="242"/>
      <c r="G61" s="245"/>
      <c r="H61" s="248"/>
      <c r="I61" s="242"/>
      <c r="J61" s="242"/>
      <c r="K61" s="59"/>
    </row>
    <row r="62" spans="4:40" ht="9.9499999999999993" customHeight="1" x14ac:dyDescent="0.15">
      <c r="D62" s="277"/>
      <c r="E62" s="239"/>
      <c r="F62" s="242"/>
      <c r="G62" s="245"/>
      <c r="H62" s="248"/>
      <c r="I62" s="242"/>
      <c r="J62" s="242"/>
      <c r="K62" s="59"/>
    </row>
    <row r="63" spans="4:40" ht="9.9499999999999993" customHeight="1" x14ac:dyDescent="0.15">
      <c r="D63" s="277"/>
      <c r="E63" s="239"/>
      <c r="F63" s="242"/>
      <c r="G63" s="245"/>
      <c r="H63" s="248"/>
      <c r="I63" s="242"/>
      <c r="J63" s="242"/>
      <c r="K63" s="250" t="s">
        <v>22</v>
      </c>
    </row>
    <row r="64" spans="4:40" ht="9.9499999999999993" customHeight="1" thickBot="1" x14ac:dyDescent="0.2">
      <c r="D64" s="278"/>
      <c r="E64" s="240"/>
      <c r="F64" s="243"/>
      <c r="G64" s="246"/>
      <c r="H64" s="249"/>
      <c r="I64" s="243"/>
      <c r="J64" s="243"/>
      <c r="K64" s="251"/>
    </row>
    <row r="65" spans="4:50" s="1" customFormat="1" ht="12.75" customHeight="1" x14ac:dyDescent="0.15"/>
    <row r="66" spans="4:50" s="1" customFormat="1" ht="12.75" customHeight="1" x14ac:dyDescent="0.15">
      <c r="D66" s="152" t="s">
        <v>23</v>
      </c>
      <c r="E66" s="153"/>
      <c r="F66" s="153"/>
      <c r="G66" s="153"/>
      <c r="H66" s="154"/>
      <c r="I66" s="208" t="str">
        <f>DBCS(入力!E3)</f>
        <v/>
      </c>
      <c r="J66" s="209"/>
      <c r="K66" s="209"/>
      <c r="L66" s="209"/>
      <c r="M66" s="209"/>
      <c r="N66" s="209"/>
      <c r="O66" s="209"/>
      <c r="P66" s="209"/>
      <c r="Q66" s="209"/>
      <c r="R66" s="209"/>
      <c r="S66" s="209"/>
      <c r="T66" s="209"/>
      <c r="U66" s="209"/>
      <c r="V66" s="210"/>
      <c r="W66" s="30"/>
      <c r="X66" s="30"/>
      <c r="Y66" s="174" t="str">
        <f>IF(入力!E11="","",入力!E11)</f>
        <v/>
      </c>
      <c r="Z66" s="174"/>
      <c r="AA66" s="174"/>
      <c r="AB66" s="174"/>
      <c r="AC66" s="42" t="s">
        <v>33</v>
      </c>
      <c r="AD66" s="30"/>
      <c r="AE66" s="30"/>
      <c r="AF66" s="30"/>
      <c r="AG66" s="30"/>
      <c r="AI66" s="4"/>
      <c r="AJ66" s="232" t="s">
        <v>24</v>
      </c>
      <c r="AK66" s="232"/>
      <c r="AL66" s="5"/>
    </row>
    <row r="67" spans="4:50" s="1" customFormat="1" ht="12.75" customHeight="1" x14ac:dyDescent="0.15">
      <c r="D67" s="155"/>
      <c r="E67" s="156"/>
      <c r="F67" s="156"/>
      <c r="G67" s="156"/>
      <c r="H67" s="157"/>
      <c r="I67" s="199"/>
      <c r="J67" s="200"/>
      <c r="K67" s="200"/>
      <c r="L67" s="200"/>
      <c r="M67" s="200"/>
      <c r="N67" s="200"/>
      <c r="O67" s="200"/>
      <c r="P67" s="200"/>
      <c r="Q67" s="200"/>
      <c r="R67" s="200"/>
      <c r="S67" s="200"/>
      <c r="T67" s="200"/>
      <c r="U67" s="200"/>
      <c r="V67" s="201"/>
      <c r="W67" s="30"/>
      <c r="X67" s="30"/>
      <c r="Y67" s="30"/>
      <c r="Z67" s="30"/>
      <c r="AA67" s="30"/>
      <c r="AB67" s="30"/>
      <c r="AC67" s="30"/>
      <c r="AD67" s="30"/>
      <c r="AE67" s="30"/>
      <c r="AF67" s="30"/>
      <c r="AG67" s="30"/>
    </row>
    <row r="68" spans="4:50" s="1" customFormat="1" ht="12.75" customHeight="1" x14ac:dyDescent="0.15">
      <c r="D68" s="155" t="s">
        <v>25</v>
      </c>
      <c r="E68" s="156"/>
      <c r="F68" s="156"/>
      <c r="G68" s="156"/>
      <c r="H68" s="157"/>
      <c r="I68" s="199" t="str">
        <f>DBCS(入力!E4)</f>
        <v/>
      </c>
      <c r="J68" s="200"/>
      <c r="K68" s="200"/>
      <c r="L68" s="200"/>
      <c r="M68" s="200"/>
      <c r="N68" s="200"/>
      <c r="O68" s="200"/>
      <c r="P68" s="200"/>
      <c r="Q68" s="200"/>
      <c r="R68" s="200"/>
      <c r="S68" s="200"/>
      <c r="T68" s="200"/>
      <c r="U68" s="200"/>
      <c r="V68" s="201"/>
      <c r="W68" s="30"/>
      <c r="X68" s="30"/>
      <c r="Y68" s="30"/>
      <c r="Z68" s="30"/>
      <c r="AA68" s="30"/>
      <c r="AB68" s="30"/>
      <c r="AC68" s="30"/>
      <c r="AD68" s="30"/>
      <c r="AE68" s="30"/>
      <c r="AF68" s="30"/>
      <c r="AG68" s="30"/>
    </row>
    <row r="69" spans="4:50" s="1" customFormat="1" ht="12.75" customHeight="1" x14ac:dyDescent="0.15">
      <c r="D69" s="155"/>
      <c r="E69" s="156"/>
      <c r="F69" s="156"/>
      <c r="G69" s="156"/>
      <c r="H69" s="157"/>
      <c r="I69" s="199"/>
      <c r="J69" s="200"/>
      <c r="K69" s="200"/>
      <c r="L69" s="200"/>
      <c r="M69" s="200"/>
      <c r="N69" s="200"/>
      <c r="O69" s="200"/>
      <c r="P69" s="200"/>
      <c r="Q69" s="200"/>
      <c r="R69" s="200"/>
      <c r="S69" s="200"/>
      <c r="T69" s="200"/>
      <c r="U69" s="200"/>
      <c r="V69" s="201"/>
      <c r="W69" s="30"/>
      <c r="X69" s="30"/>
      <c r="Y69" s="30"/>
      <c r="Z69" s="30"/>
      <c r="AA69" s="30"/>
      <c r="AB69" s="30"/>
      <c r="AC69" s="30"/>
      <c r="AD69" s="30"/>
      <c r="AE69" s="30"/>
      <c r="AF69" s="30"/>
      <c r="AG69" s="30"/>
    </row>
    <row r="70" spans="4:50" s="1" customFormat="1" ht="12.75" customHeight="1" x14ac:dyDescent="0.15">
      <c r="D70" s="155" t="s">
        <v>26</v>
      </c>
      <c r="E70" s="156"/>
      <c r="F70" s="156"/>
      <c r="G70" s="156"/>
      <c r="H70" s="157"/>
      <c r="I70" s="199" t="str">
        <f>IF(入力!E5="","",入力!E5)</f>
        <v/>
      </c>
      <c r="J70" s="200"/>
      <c r="K70" s="200"/>
      <c r="L70" s="200"/>
      <c r="M70" s="200"/>
      <c r="N70" s="200"/>
      <c r="O70" s="200"/>
      <c r="P70" s="200"/>
      <c r="Q70" s="200"/>
      <c r="R70" s="200"/>
      <c r="S70" s="200"/>
      <c r="T70" s="200"/>
      <c r="U70" s="200"/>
      <c r="V70" s="201"/>
      <c r="W70" s="30"/>
      <c r="X70" s="152" t="s">
        <v>60</v>
      </c>
      <c r="Y70" s="153"/>
      <c r="Z70" s="153"/>
      <c r="AA70" s="154"/>
      <c r="AB70" s="137" t="str">
        <f>IF(入力!E8="","",入力!E8)</f>
        <v/>
      </c>
      <c r="AC70" s="137"/>
      <c r="AD70" s="137"/>
      <c r="AE70" s="137"/>
      <c r="AF70" s="137"/>
      <c r="AG70" s="138"/>
    </row>
    <row r="71" spans="4:50" s="1" customFormat="1" ht="12.75" customHeight="1" x14ac:dyDescent="0.15">
      <c r="D71" s="155"/>
      <c r="E71" s="156"/>
      <c r="F71" s="156"/>
      <c r="G71" s="156"/>
      <c r="H71" s="157"/>
      <c r="I71" s="199"/>
      <c r="J71" s="200"/>
      <c r="K71" s="200"/>
      <c r="L71" s="200"/>
      <c r="M71" s="200"/>
      <c r="N71" s="200"/>
      <c r="O71" s="200"/>
      <c r="P71" s="200"/>
      <c r="Q71" s="200"/>
      <c r="R71" s="200"/>
      <c r="S71" s="200"/>
      <c r="T71" s="200"/>
      <c r="U71" s="200"/>
      <c r="V71" s="201"/>
      <c r="W71" s="30"/>
      <c r="X71" s="155"/>
      <c r="Y71" s="156"/>
      <c r="Z71" s="156"/>
      <c r="AA71" s="157"/>
      <c r="AB71" s="139"/>
      <c r="AC71" s="139"/>
      <c r="AD71" s="139"/>
      <c r="AE71" s="139"/>
      <c r="AF71" s="139"/>
      <c r="AG71" s="140"/>
    </row>
    <row r="72" spans="4:50" s="1" customFormat="1" ht="12.75" customHeight="1" x14ac:dyDescent="0.15">
      <c r="D72" s="155" t="s">
        <v>27</v>
      </c>
      <c r="E72" s="156"/>
      <c r="F72" s="156"/>
      <c r="G72" s="156"/>
      <c r="H72" s="157"/>
      <c r="I72" s="199" t="str">
        <f>DBCS(入力!E6)</f>
        <v/>
      </c>
      <c r="J72" s="200"/>
      <c r="K72" s="200"/>
      <c r="L72" s="200"/>
      <c r="M72" s="200"/>
      <c r="N72" s="200"/>
      <c r="O72" s="200"/>
      <c r="P72" s="200"/>
      <c r="Q72" s="200"/>
      <c r="R72" s="200"/>
      <c r="S72" s="200"/>
      <c r="T72" s="200"/>
      <c r="U72" s="200"/>
      <c r="V72" s="201"/>
      <c r="W72" s="30"/>
      <c r="X72" s="155" t="s">
        <v>27</v>
      </c>
      <c r="Y72" s="156"/>
      <c r="Z72" s="156"/>
      <c r="AA72" s="157"/>
      <c r="AB72" s="139" t="str">
        <f>DBCS(入力!E9)</f>
        <v/>
      </c>
      <c r="AC72" s="139"/>
      <c r="AD72" s="139"/>
      <c r="AE72" s="139"/>
      <c r="AF72" s="139"/>
      <c r="AG72" s="140"/>
    </row>
    <row r="73" spans="4:50" s="1" customFormat="1" ht="12.75" customHeight="1" x14ac:dyDescent="0.15">
      <c r="D73" s="158"/>
      <c r="E73" s="159"/>
      <c r="F73" s="159"/>
      <c r="G73" s="159"/>
      <c r="H73" s="160"/>
      <c r="I73" s="202"/>
      <c r="J73" s="203"/>
      <c r="K73" s="203"/>
      <c r="L73" s="203"/>
      <c r="M73" s="203"/>
      <c r="N73" s="203"/>
      <c r="O73" s="203"/>
      <c r="P73" s="203"/>
      <c r="Q73" s="203"/>
      <c r="R73" s="203"/>
      <c r="S73" s="203"/>
      <c r="T73" s="203"/>
      <c r="U73" s="203"/>
      <c r="V73" s="204"/>
      <c r="W73" s="30"/>
      <c r="X73" s="158"/>
      <c r="Y73" s="159"/>
      <c r="Z73" s="159"/>
      <c r="AA73" s="160"/>
      <c r="AB73" s="141"/>
      <c r="AC73" s="141"/>
      <c r="AD73" s="141"/>
      <c r="AE73" s="141"/>
      <c r="AF73" s="141"/>
      <c r="AG73" s="142"/>
      <c r="AO73" s="6"/>
    </row>
    <row r="74" spans="4:50" s="1" customFormat="1" ht="12.75" customHeight="1" x14ac:dyDescent="0.15">
      <c r="AX74" s="6"/>
    </row>
  </sheetData>
  <sheetProtection algorithmName="SHA-512" hashValue="1MiQ2QrykGfe7XrcJjUgHnN7OQGqXlg0icAOxmui+EpFJPBw84IAXBSDZyVVY+djQRDex5ZQWYNdzoBEiecYKQ==" saltValue="yhJoNZPxLnoJWh/ihGcj9A==" spinCount="100000" sheet="1" objects="1" scenarios="1"/>
  <mergeCells count="166">
    <mergeCell ref="AC14:AK14"/>
    <mergeCell ref="Q10:Q12"/>
    <mergeCell ref="R10:R12"/>
    <mergeCell ref="R2:Z3"/>
    <mergeCell ref="AH5:AK5"/>
    <mergeCell ref="D9:F9"/>
    <mergeCell ref="G9:I9"/>
    <mergeCell ref="J9:M9"/>
    <mergeCell ref="N9:R9"/>
    <mergeCell ref="S9:V9"/>
    <mergeCell ref="H10:H12"/>
    <mergeCell ref="I10:I12"/>
    <mergeCell ref="J10:J12"/>
    <mergeCell ref="K10:K12"/>
    <mergeCell ref="L10:L12"/>
    <mergeCell ref="S10:S12"/>
    <mergeCell ref="T10:T12"/>
    <mergeCell ref="AH6:AH8"/>
    <mergeCell ref="AI6:AI8"/>
    <mergeCell ref="AJ6:AJ8"/>
    <mergeCell ref="AK6:AK8"/>
    <mergeCell ref="D15:D25"/>
    <mergeCell ref="E15:E19"/>
    <mergeCell ref="F15:F19"/>
    <mergeCell ref="G15:G19"/>
    <mergeCell ref="H15:H19"/>
    <mergeCell ref="M10:M12"/>
    <mergeCell ref="N10:N12"/>
    <mergeCell ref="O10:O12"/>
    <mergeCell ref="P10:P12"/>
    <mergeCell ref="E14:N14"/>
    <mergeCell ref="O14:AB14"/>
    <mergeCell ref="D10:F12"/>
    <mergeCell ref="G10:G12"/>
    <mergeCell ref="U10:U12"/>
    <mergeCell ref="V10:V12"/>
    <mergeCell ref="AI15:AI19"/>
    <mergeCell ref="AJ15:AJ19"/>
    <mergeCell ref="AK15:AK19"/>
    <mergeCell ref="E20:K20"/>
    <mergeCell ref="E21:E25"/>
    <mergeCell ref="F21:F25"/>
    <mergeCell ref="G21:G25"/>
    <mergeCell ref="H21:H25"/>
    <mergeCell ref="I21:I25"/>
    <mergeCell ref="J21:J25"/>
    <mergeCell ref="P15:U19"/>
    <mergeCell ref="W15:AB19"/>
    <mergeCell ref="AC15:AE19"/>
    <mergeCell ref="AF15:AF19"/>
    <mergeCell ref="AG15:AG19"/>
    <mergeCell ref="AH15:AH19"/>
    <mergeCell ref="I15:I19"/>
    <mergeCell ref="J15:J19"/>
    <mergeCell ref="K15:K19"/>
    <mergeCell ref="L15:L19"/>
    <mergeCell ref="M15:M19"/>
    <mergeCell ref="N15:N19"/>
    <mergeCell ref="K24:K25"/>
    <mergeCell ref="E27:N27"/>
    <mergeCell ref="O27:AB27"/>
    <mergeCell ref="AC27:AK27"/>
    <mergeCell ref="D28:D38"/>
    <mergeCell ref="E28:E32"/>
    <mergeCell ref="F28:F32"/>
    <mergeCell ref="G28:G32"/>
    <mergeCell ref="H28:H32"/>
    <mergeCell ref="I28:I32"/>
    <mergeCell ref="AJ28:AJ32"/>
    <mergeCell ref="AK28:AK32"/>
    <mergeCell ref="E33:K33"/>
    <mergeCell ref="E34:E38"/>
    <mergeCell ref="F34:F38"/>
    <mergeCell ref="G34:G38"/>
    <mergeCell ref="H34:H38"/>
    <mergeCell ref="I34:I38"/>
    <mergeCell ref="J34:J38"/>
    <mergeCell ref="K37:K38"/>
    <mergeCell ref="W28:AB32"/>
    <mergeCell ref="AC28:AE32"/>
    <mergeCell ref="AF28:AF32"/>
    <mergeCell ref="AG28:AG32"/>
    <mergeCell ref="AI41:AI45"/>
    <mergeCell ref="AJ41:AJ45"/>
    <mergeCell ref="K41:K45"/>
    <mergeCell ref="L41:L45"/>
    <mergeCell ref="AH28:AH32"/>
    <mergeCell ref="AI28:AI32"/>
    <mergeCell ref="J28:J32"/>
    <mergeCell ref="K28:K32"/>
    <mergeCell ref="L28:L32"/>
    <mergeCell ref="M28:M32"/>
    <mergeCell ref="N28:N32"/>
    <mergeCell ref="P28:U32"/>
    <mergeCell ref="E40:N40"/>
    <mergeCell ref="O40:AB40"/>
    <mergeCell ref="AC40:AK40"/>
    <mergeCell ref="E53:N53"/>
    <mergeCell ref="O53:AB53"/>
    <mergeCell ref="AC53:AK53"/>
    <mergeCell ref="D54:D64"/>
    <mergeCell ref="E54:E58"/>
    <mergeCell ref="F54:F58"/>
    <mergeCell ref="G54:G58"/>
    <mergeCell ref="H54:H58"/>
    <mergeCell ref="I54:I58"/>
    <mergeCell ref="J54:J58"/>
    <mergeCell ref="D41:D51"/>
    <mergeCell ref="E41:E45"/>
    <mergeCell ref="F41:F45"/>
    <mergeCell ref="G41:G45"/>
    <mergeCell ref="H41:H45"/>
    <mergeCell ref="I41:I45"/>
    <mergeCell ref="J41:J45"/>
    <mergeCell ref="AK41:AK45"/>
    <mergeCell ref="E46:K46"/>
    <mergeCell ref="E47:E51"/>
    <mergeCell ref="F47:F51"/>
    <mergeCell ref="G47:G51"/>
    <mergeCell ref="H47:H51"/>
    <mergeCell ref="I47:I51"/>
    <mergeCell ref="J47:J51"/>
    <mergeCell ref="K50:K51"/>
    <mergeCell ref="AC41:AE45"/>
    <mergeCell ref="AF41:AF45"/>
    <mergeCell ref="AG41:AG45"/>
    <mergeCell ref="M41:M45"/>
    <mergeCell ref="N41:N45"/>
    <mergeCell ref="P41:U45"/>
    <mergeCell ref="W41:AB45"/>
    <mergeCell ref="AH41:AH45"/>
    <mergeCell ref="AJ66:AK66"/>
    <mergeCell ref="AK54:AK58"/>
    <mergeCell ref="E59:K59"/>
    <mergeCell ref="E60:E64"/>
    <mergeCell ref="F60:F64"/>
    <mergeCell ref="G60:G64"/>
    <mergeCell ref="H60:H64"/>
    <mergeCell ref="I60:I64"/>
    <mergeCell ref="J60:J64"/>
    <mergeCell ref="K63:K64"/>
    <mergeCell ref="AC54:AE58"/>
    <mergeCell ref="AF54:AF58"/>
    <mergeCell ref="AG54:AG58"/>
    <mergeCell ref="AH54:AH58"/>
    <mergeCell ref="AI54:AI58"/>
    <mergeCell ref="AJ54:AJ58"/>
    <mergeCell ref="K54:K58"/>
    <mergeCell ref="L54:L58"/>
    <mergeCell ref="M54:M58"/>
    <mergeCell ref="N54:N58"/>
    <mergeCell ref="P54:U58"/>
    <mergeCell ref="W54:AB58"/>
    <mergeCell ref="I66:V67"/>
    <mergeCell ref="D68:H69"/>
    <mergeCell ref="I68:V69"/>
    <mergeCell ref="D70:H71"/>
    <mergeCell ref="D72:H73"/>
    <mergeCell ref="I72:V73"/>
    <mergeCell ref="D66:H67"/>
    <mergeCell ref="Y66:AB66"/>
    <mergeCell ref="X70:AA71"/>
    <mergeCell ref="AB70:AG71"/>
    <mergeCell ref="X72:AA73"/>
    <mergeCell ref="AB72:AG73"/>
    <mergeCell ref="I70:V71"/>
  </mergeCells>
  <phoneticPr fontId="1"/>
  <pageMargins left="0.19685039370078741" right="0.19685039370078741" top="0.39370078740157483" bottom="0.39370078740157483" header="0.31496062992125984" footer="0"/>
  <pageSetup paperSize="9" scale="74" orientation="landscape" r:id="rId1"/>
  <headerFooter>
    <oddFooter>&amp;L&amp;"ＭＳ 明朝,標準"&amp;8報道基金_03k（202508改訂）</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D1:AX74"/>
  <sheetViews>
    <sheetView showGridLines="0" zoomScaleNormal="100" zoomScaleSheetLayoutView="70" workbookViewId="0"/>
  </sheetViews>
  <sheetFormatPr defaultColWidth="5.125" defaultRowHeight="11.25" customHeight="1" x14ac:dyDescent="0.15"/>
  <cols>
    <col min="1" max="3" width="3.625" style="6" customWidth="1"/>
    <col min="4" max="16384" width="5.125" style="6"/>
  </cols>
  <sheetData>
    <row r="1" spans="4:38" s="30" customFormat="1" ht="5.0999999999999996" customHeight="1" x14ac:dyDescent="0.15"/>
    <row r="2" spans="4:38" s="30" customFormat="1" ht="11.25" customHeight="1" x14ac:dyDescent="0.15">
      <c r="R2" s="216" t="s">
        <v>30</v>
      </c>
      <c r="S2" s="216"/>
      <c r="T2" s="216"/>
      <c r="U2" s="216"/>
      <c r="V2" s="216"/>
      <c r="W2" s="216"/>
      <c r="X2" s="216"/>
      <c r="Y2" s="216"/>
      <c r="Z2" s="216"/>
    </row>
    <row r="3" spans="4:38" s="30" customFormat="1" ht="11.25" customHeight="1" x14ac:dyDescent="0.2">
      <c r="D3" s="31"/>
      <c r="E3" s="31"/>
      <c r="F3" s="31"/>
      <c r="P3" s="32"/>
      <c r="Q3" s="33" t="s">
        <v>12</v>
      </c>
      <c r="R3" s="216"/>
      <c r="S3" s="216"/>
      <c r="T3" s="216"/>
      <c r="U3" s="216"/>
      <c r="V3" s="216"/>
      <c r="W3" s="216"/>
      <c r="X3" s="216"/>
      <c r="Y3" s="216"/>
      <c r="Z3" s="216"/>
    </row>
    <row r="4" spans="4:38" s="30" customFormat="1" ht="11.25" customHeight="1" thickBot="1" x14ac:dyDescent="0.2">
      <c r="D4" s="31"/>
      <c r="E4" s="31"/>
      <c r="F4" s="31"/>
      <c r="R4" s="34"/>
      <c r="S4" s="34"/>
      <c r="T4" s="34"/>
      <c r="U4" s="34"/>
      <c r="V4" s="34"/>
      <c r="W4" s="34"/>
      <c r="X4" s="34"/>
      <c r="Y4" s="34"/>
      <c r="Z4" s="34"/>
    </row>
    <row r="5" spans="4:38" s="30" customFormat="1" ht="12.75" customHeight="1" x14ac:dyDescent="0.15">
      <c r="S5" s="34"/>
      <c r="T5" s="34"/>
      <c r="U5" s="34"/>
      <c r="V5" s="34"/>
      <c r="W5" s="34"/>
      <c r="X5" s="34"/>
      <c r="Y5" s="34"/>
      <c r="Z5" s="34"/>
      <c r="AA5" s="34"/>
      <c r="AH5" s="217" t="s">
        <v>13</v>
      </c>
      <c r="AI5" s="214"/>
      <c r="AJ5" s="214"/>
      <c r="AK5" s="215"/>
    </row>
    <row r="6" spans="4:38" s="30" customFormat="1" ht="12.75" customHeight="1" x14ac:dyDescent="0.15">
      <c r="Q6" s="35"/>
      <c r="AC6" s="36"/>
      <c r="AD6" s="36"/>
      <c r="AE6" s="36"/>
      <c r="AH6" s="143"/>
      <c r="AI6" s="146"/>
      <c r="AJ6" s="146"/>
      <c r="AK6" s="149"/>
    </row>
    <row r="7" spans="4:38" s="30" customFormat="1" ht="12.75" customHeight="1" x14ac:dyDescent="0.15">
      <c r="Q7" s="35"/>
      <c r="AC7" s="36"/>
      <c r="AD7" s="36"/>
      <c r="AE7" s="36"/>
      <c r="AH7" s="144"/>
      <c r="AI7" s="147"/>
      <c r="AJ7" s="147"/>
      <c r="AK7" s="150"/>
    </row>
    <row r="8" spans="4:38" s="30" customFormat="1" ht="12.75" customHeight="1" thickBot="1" x14ac:dyDescent="0.25">
      <c r="Y8" s="32"/>
      <c r="Z8" s="32"/>
      <c r="AA8" s="32"/>
      <c r="AB8" s="32"/>
      <c r="AC8" s="32"/>
      <c r="AH8" s="145"/>
      <c r="AI8" s="148"/>
      <c r="AJ8" s="148"/>
      <c r="AK8" s="151"/>
    </row>
    <row r="9" spans="4:38" s="30" customFormat="1" ht="12.75" customHeight="1" x14ac:dyDescent="0.15">
      <c r="D9" s="162" t="s">
        <v>54</v>
      </c>
      <c r="E9" s="163"/>
      <c r="F9" s="164"/>
      <c r="G9" s="162" t="s">
        <v>55</v>
      </c>
      <c r="H9" s="163"/>
      <c r="I9" s="164"/>
      <c r="J9" s="162" t="s">
        <v>14</v>
      </c>
      <c r="K9" s="163"/>
      <c r="L9" s="163"/>
      <c r="M9" s="164"/>
      <c r="N9" s="162" t="s">
        <v>15</v>
      </c>
      <c r="O9" s="163"/>
      <c r="P9" s="163"/>
      <c r="Q9" s="163"/>
      <c r="R9" s="164"/>
      <c r="S9" s="217" t="s">
        <v>53</v>
      </c>
      <c r="T9" s="214"/>
      <c r="U9" s="214"/>
      <c r="V9" s="215"/>
    </row>
    <row r="10" spans="4:38" s="30" customFormat="1" ht="12.75" customHeight="1" x14ac:dyDescent="0.15">
      <c r="D10" s="218">
        <v>8</v>
      </c>
      <c r="E10" s="219"/>
      <c r="F10" s="220"/>
      <c r="G10" s="143">
        <v>0</v>
      </c>
      <c r="H10" s="146">
        <v>2</v>
      </c>
      <c r="I10" s="146">
        <v>0</v>
      </c>
      <c r="J10" s="143">
        <v>0</v>
      </c>
      <c r="K10" s="146">
        <v>0</v>
      </c>
      <c r="L10" s="146">
        <v>8</v>
      </c>
      <c r="M10" s="149">
        <v>8</v>
      </c>
      <c r="N10" s="143" t="str">
        <f>IF(入力!E2="","",LEFT(RIGHT(CONCATENATE("      ",入力!E2),5),1))</f>
        <v/>
      </c>
      <c r="O10" s="146" t="str">
        <f>IF(入力!E2="","",MID(RIGHT(CONCATENATE("      ",入力!E2),5),2,1))</f>
        <v/>
      </c>
      <c r="P10" s="146" t="str">
        <f>IF(入力!E2="","",MID(RIGHT(CONCATENATE("      ",入力!E2),5),3,1))</f>
        <v/>
      </c>
      <c r="Q10" s="146" t="str">
        <f>IF(入力!E2="","",MID(RIGHT(CONCATENATE("      ",入力!E2),5),4,1))</f>
        <v/>
      </c>
      <c r="R10" s="149" t="str">
        <f>IF(入力!E2="","",RIGHT(RIGHT(CONCATENATE("      ",入力!E2),5),1))</f>
        <v/>
      </c>
      <c r="S10" s="143" t="s">
        <v>61</v>
      </c>
      <c r="T10" s="146">
        <v>1</v>
      </c>
      <c r="U10" s="146">
        <v>1</v>
      </c>
      <c r="V10" s="149">
        <v>1</v>
      </c>
      <c r="W10" s="37"/>
      <c r="X10" s="37"/>
      <c r="Y10" s="38"/>
      <c r="AF10" s="43"/>
      <c r="AG10" s="43"/>
      <c r="AH10" s="43"/>
      <c r="AI10" s="43"/>
    </row>
    <row r="11" spans="4:38" s="30" customFormat="1" ht="12.75" customHeight="1" x14ac:dyDescent="0.15">
      <c r="D11" s="221"/>
      <c r="E11" s="222"/>
      <c r="F11" s="223"/>
      <c r="G11" s="144"/>
      <c r="H11" s="147"/>
      <c r="I11" s="147"/>
      <c r="J11" s="144"/>
      <c r="K11" s="147"/>
      <c r="L11" s="147"/>
      <c r="M11" s="150"/>
      <c r="N11" s="144"/>
      <c r="O11" s="147"/>
      <c r="P11" s="147"/>
      <c r="Q11" s="147"/>
      <c r="R11" s="150"/>
      <c r="S11" s="144"/>
      <c r="T11" s="147"/>
      <c r="U11" s="147"/>
      <c r="V11" s="150"/>
      <c r="W11" s="37"/>
      <c r="X11" s="37"/>
      <c r="Y11" s="38"/>
      <c r="AG11" s="43"/>
      <c r="AH11" s="43"/>
      <c r="AI11" s="43"/>
      <c r="AJ11" s="43"/>
    </row>
    <row r="12" spans="4:38" s="30" customFormat="1" ht="12.75" customHeight="1" thickBot="1" x14ac:dyDescent="0.2">
      <c r="D12" s="224"/>
      <c r="E12" s="225"/>
      <c r="F12" s="226"/>
      <c r="G12" s="145"/>
      <c r="H12" s="148"/>
      <c r="I12" s="148"/>
      <c r="J12" s="145"/>
      <c r="K12" s="148"/>
      <c r="L12" s="148"/>
      <c r="M12" s="151"/>
      <c r="N12" s="145"/>
      <c r="O12" s="148"/>
      <c r="P12" s="148"/>
      <c r="Q12" s="148"/>
      <c r="R12" s="151"/>
      <c r="S12" s="145"/>
      <c r="T12" s="148"/>
      <c r="U12" s="148"/>
      <c r="V12" s="151"/>
      <c r="W12" s="39"/>
      <c r="X12" s="39"/>
      <c r="Y12" s="39"/>
      <c r="AG12" s="43"/>
      <c r="AH12" s="43"/>
      <c r="AI12" s="43"/>
      <c r="AJ12" s="43"/>
    </row>
    <row r="13" spans="4:38" ht="11.25" customHeight="1" thickBot="1" x14ac:dyDescent="0.2">
      <c r="D13" s="8"/>
      <c r="E13" s="9"/>
      <c r="F13" s="9"/>
      <c r="G13" s="10"/>
      <c r="H13" s="3"/>
      <c r="I13" s="3"/>
      <c r="J13" s="3"/>
      <c r="K13" s="3"/>
      <c r="L13" s="3"/>
      <c r="M13" s="3"/>
      <c r="N13" s="3"/>
      <c r="O13" s="3"/>
      <c r="P13" s="3"/>
      <c r="Q13" s="3"/>
      <c r="R13" s="3"/>
      <c r="S13" s="3"/>
      <c r="T13" s="3"/>
      <c r="U13" s="2"/>
      <c r="V13" s="3"/>
      <c r="W13" s="3"/>
      <c r="X13" s="3"/>
      <c r="Y13" s="3"/>
      <c r="Z13" s="3"/>
      <c r="AA13" s="3"/>
      <c r="AB13" s="1"/>
      <c r="AC13" s="1"/>
      <c r="AD13" s="1"/>
      <c r="AI13" s="7"/>
      <c r="AJ13" s="7"/>
      <c r="AK13" s="7"/>
      <c r="AL13" s="7"/>
    </row>
    <row r="14" spans="4:38" ht="12.75" customHeight="1" x14ac:dyDescent="0.15">
      <c r="D14" s="11" t="s">
        <v>16</v>
      </c>
      <c r="E14" s="279" t="s">
        <v>17</v>
      </c>
      <c r="F14" s="280"/>
      <c r="G14" s="280"/>
      <c r="H14" s="280"/>
      <c r="I14" s="280"/>
      <c r="J14" s="280"/>
      <c r="K14" s="280"/>
      <c r="L14" s="280"/>
      <c r="M14" s="280"/>
      <c r="N14" s="281"/>
      <c r="O14" s="282" t="s">
        <v>18</v>
      </c>
      <c r="P14" s="236"/>
      <c r="Q14" s="236"/>
      <c r="R14" s="236"/>
      <c r="S14" s="236"/>
      <c r="T14" s="236"/>
      <c r="U14" s="236"/>
      <c r="V14" s="236"/>
      <c r="W14" s="236"/>
      <c r="X14" s="236"/>
      <c r="Y14" s="236"/>
      <c r="Z14" s="236"/>
      <c r="AA14" s="236"/>
      <c r="AB14" s="237"/>
      <c r="AC14" s="283" t="s">
        <v>31</v>
      </c>
      <c r="AD14" s="284"/>
      <c r="AE14" s="284"/>
      <c r="AF14" s="284"/>
      <c r="AG14" s="284"/>
      <c r="AH14" s="284"/>
      <c r="AI14" s="284"/>
      <c r="AJ14" s="284"/>
      <c r="AK14" s="285"/>
    </row>
    <row r="15" spans="4:38" ht="9.9499999999999993" customHeight="1" x14ac:dyDescent="0.15">
      <c r="D15" s="276">
        <v>17</v>
      </c>
      <c r="E15" s="238" t="str">
        <f>IF(入力!E31="","",LEFT(RIGHT(CONCATENATE("          ",入力!E31),10),1))</f>
        <v/>
      </c>
      <c r="F15" s="241" t="str">
        <f>IF(入力!E31="","",MID(RIGHT(CONCATENATE("          ",入力!E31),10),2,1))</f>
        <v/>
      </c>
      <c r="G15" s="241" t="str">
        <f>IF(入力!E31="","",MID(RIGHT(CONCATENATE("          ",入力!E31),10),3,1))</f>
        <v/>
      </c>
      <c r="H15" s="241" t="str">
        <f>IF(入力!E31="","",MID(RIGHT(CONCATENATE("          ",入力!E31),10),4,1))</f>
        <v/>
      </c>
      <c r="I15" s="241" t="str">
        <f>IF(入力!E31="","",MID(RIGHT(CONCATENATE("          ",入力!E31),10),5,1))</f>
        <v/>
      </c>
      <c r="J15" s="241" t="str">
        <f>IF(入力!E31="","",MID(RIGHT(CONCATENATE("          ",入力!E31),10),6,1))</f>
        <v/>
      </c>
      <c r="K15" s="241" t="str">
        <f>IF(入力!E31="","",MID(RIGHT(CONCATENATE("          ",入力!E31),10),7,1))</f>
        <v/>
      </c>
      <c r="L15" s="241" t="str">
        <f>IF(入力!E31="","",MID(RIGHT(CONCATENATE("          ",入力!E31),10),8,1))</f>
        <v/>
      </c>
      <c r="M15" s="241" t="str">
        <f>IF(入力!E31="","",MID(RIGHT(CONCATENATE("          ",入力!E31),10),9,1))</f>
        <v/>
      </c>
      <c r="N15" s="264" t="str">
        <f>IF(入力!E31="","",RIGHT(RIGHT(CONCATENATE("          ",入力!E31),10),1))</f>
        <v/>
      </c>
      <c r="O15" s="12" t="s">
        <v>19</v>
      </c>
      <c r="P15" s="267" t="str">
        <f>IF(入力!F31="","",入力!F31)</f>
        <v/>
      </c>
      <c r="Q15" s="267"/>
      <c r="R15" s="267"/>
      <c r="S15" s="267"/>
      <c r="T15" s="267"/>
      <c r="U15" s="268"/>
      <c r="V15" s="13" t="s">
        <v>20</v>
      </c>
      <c r="W15" s="267" t="str">
        <f>IF(入力!G31="","",入力!G31)</f>
        <v/>
      </c>
      <c r="X15" s="267"/>
      <c r="Y15" s="267"/>
      <c r="Z15" s="267"/>
      <c r="AA15" s="267"/>
      <c r="AB15" s="273"/>
      <c r="AC15" s="184" t="str">
        <f>IF(入力!H31="","",IF((VALUE(TEXT(入力!H31,"yyyymmdd"))-20190501)&gt;=0,"令和",IF((VALUE(TEXT(入力!H31,"yyyymmdd"))-19890108)&gt;=0,"平成","昭和")))</f>
        <v/>
      </c>
      <c r="AD15" s="185" t="str">
        <f t="shared" ref="AC15:AE19" si="0">IF($B15="","",IF((VALUE(TEXT($B15,"yyyymmdd"))-20190501)&gt;=0,"9 ： 令和",IF((VALUE(TEXT($B15,"yyyymmdd"))-19890108)&gt;=0,"7 ： 平成","5 ： 昭和")))</f>
        <v/>
      </c>
      <c r="AE15" s="186" t="str">
        <f t="shared" si="0"/>
        <v/>
      </c>
      <c r="AF15" s="252" t="str">
        <f>IF(入力!H31="","",IF((VALUE(TEXT(入力!H31,"yyyymmdd"))-20181001)&lt;0,"×",IF((VALUE(TEXT(入力!H31,"yyyymmdd")))&lt;20190501,LEFT(TEXT(入力!H31,"yyyymmdd")-19880000,1),IF((TEXT(入力!H31,"yyyymmdd")-20180000)&lt;100000,0,LEFT(TEXT(入力!H31,"yyyymmdd")-20180000,1)))))</f>
        <v/>
      </c>
      <c r="AG15" s="255" t="str">
        <f>IF(入力!H31="","",IF((VALUE(TEXT(入力!H31,"yyyymmdd"))-20181001)&lt;0,"×",IF((VALUE(TEXT(入力!H31,"yyyymmdd")))&lt;20190501,MID(TEXT(入力!H31,"yyyymmdd")-19880000,2,1),IF((TEXT(入力!H31,"yyyymmdd")-20180000)&lt;100000,LEFT(TEXT(入力!H31,"yyyymmdd")-20180000,1),MID(TEXT(入力!H31,"yyyymmdd")-20180000,2,1)))))</f>
        <v/>
      </c>
      <c r="AH15" s="258" t="str">
        <f>IF(入力!H31="","",IF((VALUE(TEXT(入力!H31,"yyyymmdd"))-20181001)&lt;0,"×",IF((VALUE(TEXT(入力!H31,"yyyymmdd")))&lt;20190501,MID(TEXT(入力!H31,"yyyymmdd")-19880000,3,1),IF((TEXT(入力!H31,"yyyymmdd")-20180000)&lt;100000,MID(TEXT(入力!H31,"yyyymmdd")-20180000,2,1),MID(TEXT(入力!H31,"yyyymmdd")-20180000,3,1)))))</f>
        <v/>
      </c>
      <c r="AI15" s="261" t="str">
        <f>IF(入力!H31="","",IF((VALUE(TEXT(入力!H31,"yyyymmdd"))-20181001)&lt;0,"×",IF((VALUE(TEXT(入力!H31,"yyyymmdd")))&lt;20190501,MID(TEXT(入力!H31,"yyyymmdd")-19880000,4,1),IF((TEXT(入力!H31,"yyyymmdd")-20180000)&lt;100000,MID(TEXT(入力!H31,"yyyymmdd")-20180000,3,1),MID(TEXT(入力!H31,"yyyymmdd")-20180000,4,1)))))</f>
        <v/>
      </c>
      <c r="AJ15" s="258" t="str">
        <f>IF(入力!H31="","",IF((VALUE(TEXT(入力!H31,"yyyymmdd"))-20181001)&lt;0,"×",IF((VALUE(TEXT(入力!H31,"yyyymmdd")))&lt;20190501,MID(TEXT(入力!H31,"yyyymmdd")-19880000,5,1),IF((TEXT(入力!H31,"yyyymmdd")-20180000)&lt;100000,MID(TEXT(入力!H31,"yyyymmdd")-20180000,4,1),MID(TEXT(入力!H31,"yyyymmdd")-20180000,5,1)))))</f>
        <v/>
      </c>
      <c r="AK15" s="233" t="str">
        <f>IF(入力!H31="","",IF((VALUE(TEXT(入力!H31,"yyyymmdd"))-20181001)&lt;0,"×",IF((VALUE(TEXT(入力!H31,"yyyymmdd")))&lt;20190501,RIGHT(TEXT(入力!H31,"yyyymmdd")-19880000,1),RIGHT(TEXT(入力!H31,"yyyymmdd")-20180000,1))))</f>
        <v/>
      </c>
    </row>
    <row r="16" spans="4:38" ht="9.9499999999999993" customHeight="1" x14ac:dyDescent="0.15">
      <c r="D16" s="277"/>
      <c r="E16" s="239"/>
      <c r="F16" s="242"/>
      <c r="G16" s="242"/>
      <c r="H16" s="242"/>
      <c r="I16" s="242"/>
      <c r="J16" s="242"/>
      <c r="K16" s="242"/>
      <c r="L16" s="242"/>
      <c r="M16" s="242"/>
      <c r="N16" s="265"/>
      <c r="O16" s="14"/>
      <c r="P16" s="269"/>
      <c r="Q16" s="269"/>
      <c r="R16" s="269"/>
      <c r="S16" s="269"/>
      <c r="T16" s="269"/>
      <c r="U16" s="270"/>
      <c r="V16" s="15"/>
      <c r="W16" s="269"/>
      <c r="X16" s="269"/>
      <c r="Y16" s="269"/>
      <c r="Z16" s="269"/>
      <c r="AA16" s="269"/>
      <c r="AB16" s="274"/>
      <c r="AC16" s="187" t="str">
        <f t="shared" si="0"/>
        <v/>
      </c>
      <c r="AD16" s="188" t="str">
        <f t="shared" si="0"/>
        <v/>
      </c>
      <c r="AE16" s="189" t="str">
        <f t="shared" si="0"/>
        <v/>
      </c>
      <c r="AF16" s="253" t="str">
        <f>IF($B16="","",IF((VALUE(TEXT($B16,"yyyymmdd"))-20181001)&lt;0,"×",IF((TEXT($B16,"yyyymmdd")-20180000)&lt;100000,0,LEFT(TEXT($B16,"yyyymmdd")-20180000,1))))</f>
        <v/>
      </c>
      <c r="AG16" s="256" t="str">
        <f>IF($B16="","",IF((VALUE(TEXT($B16,"yyyymmdd"))-20181001)&lt;0,"×",IF((TEXT($B16,"yyyymmdd")-20180000)&lt;100000,LEFT(TEXT($B16,"yyyymmdd")-20180000,1),MID(TEXT($B16,"yyyymmdd")-20180000,2,1))))</f>
        <v/>
      </c>
      <c r="AH16" s="259" t="str">
        <f>IF($B16="","",IF((VALUE(TEXT($B16,"yyyymmdd"))-20181001)&lt;0,"×",IF((TEXT($B16,"yyyymmdd")-20180000)&lt;100000,MID(TEXT($B16,"yyyymmdd")-20180000,2,1),MID(TEXT($B16,"yyyymmdd")-20180000,3,1))))</f>
        <v/>
      </c>
      <c r="AI16" s="262" t="str">
        <f>IF($B16="","",IF((VALUE(TEXT($B16,"yyyymmdd"))-20181001)&lt;0,"×",IF((TEXT($B16,"yyyymmdd")-20180000)&lt;100000,MID(TEXT($B16,"yyyymmdd")-20180000,3,1),MID(TEXT($B16,"yyyymmdd")-20180000,4,1))))</f>
        <v/>
      </c>
      <c r="AJ16" s="259" t="str">
        <f>IF($B16="","",IF((VALUE(TEXT($B16,"yyyymmdd"))-20181001)&lt;0,"×",IF((TEXT($B16,"yyyymmdd")-20180000)&lt;100000,MID(TEXT($B16,"yyyymmdd")-20180000,4,1),MID(TEXT($B16,"yyyymmdd")-20180000,5,1))))</f>
        <v/>
      </c>
      <c r="AK16" s="234" t="str">
        <f>IF($B16="","",IF((VALUE(TEXT($B16,"yyyymmdd"))-20181001)&lt;0,"×",RIGHT(TEXT($B16,"yyyymmdd")-20180000,1)))</f>
        <v/>
      </c>
    </row>
    <row r="17" spans="4:40" ht="9.9499999999999993" customHeight="1" x14ac:dyDescent="0.15">
      <c r="D17" s="277"/>
      <c r="E17" s="239"/>
      <c r="F17" s="242"/>
      <c r="G17" s="242"/>
      <c r="H17" s="242"/>
      <c r="I17" s="242"/>
      <c r="J17" s="242"/>
      <c r="K17" s="242"/>
      <c r="L17" s="242"/>
      <c r="M17" s="242"/>
      <c r="N17" s="265"/>
      <c r="O17" s="14"/>
      <c r="P17" s="269"/>
      <c r="Q17" s="269"/>
      <c r="R17" s="269"/>
      <c r="S17" s="269"/>
      <c r="T17" s="269"/>
      <c r="U17" s="270"/>
      <c r="V17" s="15"/>
      <c r="W17" s="269"/>
      <c r="X17" s="269"/>
      <c r="Y17" s="269"/>
      <c r="Z17" s="269"/>
      <c r="AA17" s="269"/>
      <c r="AB17" s="274"/>
      <c r="AC17" s="187" t="str">
        <f t="shared" si="0"/>
        <v/>
      </c>
      <c r="AD17" s="188" t="str">
        <f t="shared" si="0"/>
        <v/>
      </c>
      <c r="AE17" s="189" t="str">
        <f t="shared" si="0"/>
        <v/>
      </c>
      <c r="AF17" s="253" t="str">
        <f>IF($B17="","",IF((VALUE(TEXT($B17,"yyyymmdd"))-20181001)&lt;0,"×",IF((TEXT($B17,"yyyymmdd")-20180000)&lt;100000,0,LEFT(TEXT($B17,"yyyymmdd")-20180000,1))))</f>
        <v/>
      </c>
      <c r="AG17" s="256" t="str">
        <f>IF($B17="","",IF((VALUE(TEXT($B17,"yyyymmdd"))-20181001)&lt;0,"×",IF((TEXT($B17,"yyyymmdd")-20180000)&lt;100000,LEFT(TEXT($B17,"yyyymmdd")-20180000,1),MID(TEXT($B17,"yyyymmdd")-20180000,2,1))))</f>
        <v/>
      </c>
      <c r="AH17" s="259" t="str">
        <f>IF($B17="","",IF((VALUE(TEXT($B17,"yyyymmdd"))-20181001)&lt;0,"×",IF((TEXT($B17,"yyyymmdd")-20180000)&lt;100000,MID(TEXT($B17,"yyyymmdd")-20180000,2,1),MID(TEXT($B17,"yyyymmdd")-20180000,3,1))))</f>
        <v/>
      </c>
      <c r="AI17" s="262" t="str">
        <f>IF($B17="","",IF((VALUE(TEXT($B17,"yyyymmdd"))-20181001)&lt;0,"×",IF((TEXT($B17,"yyyymmdd")-20180000)&lt;100000,MID(TEXT($B17,"yyyymmdd")-20180000,3,1),MID(TEXT($B17,"yyyymmdd")-20180000,4,1))))</f>
        <v/>
      </c>
      <c r="AJ17" s="259" t="str">
        <f>IF($B17="","",IF((VALUE(TEXT($B17,"yyyymmdd"))-20181001)&lt;0,"×",IF((TEXT($B17,"yyyymmdd")-20180000)&lt;100000,MID(TEXT($B17,"yyyymmdd")-20180000,4,1),MID(TEXT($B17,"yyyymmdd")-20180000,5,1))))</f>
        <v/>
      </c>
      <c r="AK17" s="234" t="str">
        <f>IF($B17="","",IF((VALUE(TEXT($B17,"yyyymmdd"))-20181001)&lt;0,"×",RIGHT(TEXT($B17,"yyyymmdd")-20180000,1)))</f>
        <v/>
      </c>
    </row>
    <row r="18" spans="4:40" ht="9.9499999999999993" customHeight="1" x14ac:dyDescent="0.15">
      <c r="D18" s="277"/>
      <c r="E18" s="239"/>
      <c r="F18" s="242"/>
      <c r="G18" s="242"/>
      <c r="H18" s="242"/>
      <c r="I18" s="242"/>
      <c r="J18" s="242"/>
      <c r="K18" s="242"/>
      <c r="L18" s="242"/>
      <c r="M18" s="242"/>
      <c r="N18" s="265"/>
      <c r="O18" s="14"/>
      <c r="P18" s="269"/>
      <c r="Q18" s="269"/>
      <c r="R18" s="269"/>
      <c r="S18" s="269"/>
      <c r="T18" s="269"/>
      <c r="U18" s="270"/>
      <c r="V18" s="15"/>
      <c r="W18" s="269"/>
      <c r="X18" s="269"/>
      <c r="Y18" s="269"/>
      <c r="Z18" s="269"/>
      <c r="AA18" s="269"/>
      <c r="AB18" s="274"/>
      <c r="AC18" s="187" t="str">
        <f t="shared" si="0"/>
        <v/>
      </c>
      <c r="AD18" s="188" t="str">
        <f t="shared" si="0"/>
        <v/>
      </c>
      <c r="AE18" s="189" t="str">
        <f t="shared" si="0"/>
        <v/>
      </c>
      <c r="AF18" s="253" t="str">
        <f>IF($B18="","",IF((VALUE(TEXT($B18,"yyyymmdd"))-20181001)&lt;0,"×",IF((TEXT($B18,"yyyymmdd")-20180000)&lt;100000,0,LEFT(TEXT($B18,"yyyymmdd")-20180000,1))))</f>
        <v/>
      </c>
      <c r="AG18" s="256" t="str">
        <f>IF($B18="","",IF((VALUE(TEXT($B18,"yyyymmdd"))-20181001)&lt;0,"×",IF((TEXT($B18,"yyyymmdd")-20180000)&lt;100000,LEFT(TEXT($B18,"yyyymmdd")-20180000,1),MID(TEXT($B18,"yyyymmdd")-20180000,2,1))))</f>
        <v/>
      </c>
      <c r="AH18" s="259" t="str">
        <f>IF($B18="","",IF((VALUE(TEXT($B18,"yyyymmdd"))-20181001)&lt;0,"×",IF((TEXT($B18,"yyyymmdd")-20180000)&lt;100000,MID(TEXT($B18,"yyyymmdd")-20180000,2,1),MID(TEXT($B18,"yyyymmdd")-20180000,3,1))))</f>
        <v/>
      </c>
      <c r="AI18" s="262" t="str">
        <f>IF($B18="","",IF((VALUE(TEXT($B18,"yyyymmdd"))-20181001)&lt;0,"×",IF((TEXT($B18,"yyyymmdd")-20180000)&lt;100000,MID(TEXT($B18,"yyyymmdd")-20180000,3,1),MID(TEXT($B18,"yyyymmdd")-20180000,4,1))))</f>
        <v/>
      </c>
      <c r="AJ18" s="259" t="str">
        <f>IF($B18="","",IF((VALUE(TEXT($B18,"yyyymmdd"))-20181001)&lt;0,"×",IF((TEXT($B18,"yyyymmdd")-20180000)&lt;100000,MID(TEXT($B18,"yyyymmdd")-20180000,4,1),MID(TEXT($B18,"yyyymmdd")-20180000,5,1))))</f>
        <v/>
      </c>
      <c r="AK18" s="234" t="str">
        <f>IF($B18="","",IF((VALUE(TEXT($B18,"yyyymmdd"))-20181001)&lt;0,"×",RIGHT(TEXT($B18,"yyyymmdd")-20180000,1)))</f>
        <v/>
      </c>
    </row>
    <row r="19" spans="4:40" ht="9.9499999999999993" customHeight="1" thickBot="1" x14ac:dyDescent="0.2">
      <c r="D19" s="277"/>
      <c r="E19" s="240"/>
      <c r="F19" s="243"/>
      <c r="G19" s="243"/>
      <c r="H19" s="243"/>
      <c r="I19" s="243"/>
      <c r="J19" s="243"/>
      <c r="K19" s="243"/>
      <c r="L19" s="243"/>
      <c r="M19" s="243"/>
      <c r="N19" s="266"/>
      <c r="O19" s="16"/>
      <c r="P19" s="271"/>
      <c r="Q19" s="271"/>
      <c r="R19" s="271"/>
      <c r="S19" s="271"/>
      <c r="T19" s="271"/>
      <c r="U19" s="272"/>
      <c r="V19" s="17"/>
      <c r="W19" s="271"/>
      <c r="X19" s="271"/>
      <c r="Y19" s="271"/>
      <c r="Z19" s="271"/>
      <c r="AA19" s="271"/>
      <c r="AB19" s="275"/>
      <c r="AC19" s="190" t="str">
        <f t="shared" si="0"/>
        <v/>
      </c>
      <c r="AD19" s="191" t="str">
        <f t="shared" si="0"/>
        <v/>
      </c>
      <c r="AE19" s="192" t="str">
        <f t="shared" si="0"/>
        <v/>
      </c>
      <c r="AF19" s="254" t="str">
        <f>IF($B19="","",IF((VALUE(TEXT($B19,"yyyymmdd"))-20181001)&lt;0,"×",IF((TEXT($B19,"yyyymmdd")-20180000)&lt;100000,0,LEFT(TEXT($B19,"yyyymmdd")-20180000,1))))</f>
        <v/>
      </c>
      <c r="AG19" s="257" t="str">
        <f>IF($B19="","",IF((VALUE(TEXT($B19,"yyyymmdd"))-20181001)&lt;0,"×",IF((TEXT($B19,"yyyymmdd")-20180000)&lt;100000,LEFT(TEXT($B19,"yyyymmdd")-20180000,1),MID(TEXT($B19,"yyyymmdd")-20180000,2,1))))</f>
        <v/>
      </c>
      <c r="AH19" s="260" t="str">
        <f>IF($B19="","",IF((VALUE(TEXT($B19,"yyyymmdd"))-20181001)&lt;0,"×",IF((TEXT($B19,"yyyymmdd")-20180000)&lt;100000,MID(TEXT($B19,"yyyymmdd")-20180000,2,1),MID(TEXT($B19,"yyyymmdd")-20180000,3,1))))</f>
        <v/>
      </c>
      <c r="AI19" s="263" t="str">
        <f>IF($B19="","",IF((VALUE(TEXT($B19,"yyyymmdd"))-20181001)&lt;0,"×",IF((TEXT($B19,"yyyymmdd")-20180000)&lt;100000,MID(TEXT($B19,"yyyymmdd")-20180000,3,1),MID(TEXT($B19,"yyyymmdd")-20180000,4,1))))</f>
        <v/>
      </c>
      <c r="AJ19" s="260" t="str">
        <f>IF($B19="","",IF((VALUE(TEXT($B19,"yyyymmdd"))-20181001)&lt;0,"×",IF((TEXT($B19,"yyyymmdd")-20180000)&lt;100000,MID(TEXT($B19,"yyyymmdd")-20180000,4,1),MID(TEXT($B19,"yyyymmdd")-20180000,5,1))))</f>
        <v/>
      </c>
      <c r="AK19" s="235" t="str">
        <f>IF($B19="","",IF((VALUE(TEXT($B19,"yyyymmdd"))-20181001)&lt;0,"×",RIGHT(TEXT($B19,"yyyymmdd")-20180000,1)))</f>
        <v/>
      </c>
    </row>
    <row r="20" spans="4:40" ht="12.75" customHeight="1" x14ac:dyDescent="0.15">
      <c r="D20" s="277"/>
      <c r="E20" s="236" t="s">
        <v>21</v>
      </c>
      <c r="F20" s="236"/>
      <c r="G20" s="236"/>
      <c r="H20" s="236"/>
      <c r="I20" s="236"/>
      <c r="J20" s="236"/>
      <c r="K20" s="237"/>
    </row>
    <row r="21" spans="4:40" ht="9.9499999999999993" customHeight="1" x14ac:dyDescent="0.15">
      <c r="D21" s="277"/>
      <c r="E21" s="238" t="str">
        <f>IF(入力!I31="","",LEFT(RIGHT(CONCATENATE(" ",入力!I31),3),1))</f>
        <v/>
      </c>
      <c r="F21" s="241" t="str">
        <f>IF(入力!I31="","",MID(RIGHT(CONCATENATE(" ",入力!I31),3),2,1))</f>
        <v/>
      </c>
      <c r="G21" s="244" t="str">
        <f>IF(入力!I31="","",RIGHT(RIGHT(CONCATENATE(" ",入力!I31),3),1))</f>
        <v/>
      </c>
      <c r="H21" s="247">
        <v>0</v>
      </c>
      <c r="I21" s="241">
        <v>0</v>
      </c>
      <c r="J21" s="241">
        <v>0</v>
      </c>
      <c r="K21" s="58"/>
    </row>
    <row r="22" spans="4:40" ht="9.9499999999999993" customHeight="1" x14ac:dyDescent="0.15">
      <c r="D22" s="277"/>
      <c r="E22" s="239"/>
      <c r="F22" s="242"/>
      <c r="G22" s="245"/>
      <c r="H22" s="248"/>
      <c r="I22" s="242"/>
      <c r="J22" s="242"/>
      <c r="K22" s="59"/>
    </row>
    <row r="23" spans="4:40" ht="9.9499999999999993" customHeight="1" x14ac:dyDescent="0.15">
      <c r="D23" s="277"/>
      <c r="E23" s="239"/>
      <c r="F23" s="242"/>
      <c r="G23" s="245"/>
      <c r="H23" s="248"/>
      <c r="I23" s="242"/>
      <c r="J23" s="242"/>
      <c r="K23" s="59"/>
    </row>
    <row r="24" spans="4:40" ht="9.9499999999999993" customHeight="1" x14ac:dyDescent="0.15">
      <c r="D24" s="277"/>
      <c r="E24" s="239"/>
      <c r="F24" s="242"/>
      <c r="G24" s="245"/>
      <c r="H24" s="248"/>
      <c r="I24" s="242"/>
      <c r="J24" s="242"/>
      <c r="K24" s="250" t="s">
        <v>22</v>
      </c>
    </row>
    <row r="25" spans="4:40" ht="9.9499999999999993" customHeight="1" thickBot="1" x14ac:dyDescent="0.2">
      <c r="D25" s="278"/>
      <c r="E25" s="240"/>
      <c r="F25" s="243"/>
      <c r="G25" s="246"/>
      <c r="H25" s="249"/>
      <c r="I25" s="243"/>
      <c r="J25" s="243"/>
      <c r="K25" s="251"/>
    </row>
    <row r="26" spans="4:40" ht="5.0999999999999996" customHeight="1" thickBot="1" x14ac:dyDescent="0.2">
      <c r="AM26" s="18"/>
      <c r="AN26" s="18"/>
    </row>
    <row r="27" spans="4:40" ht="12.75" customHeight="1" x14ac:dyDescent="0.15">
      <c r="D27" s="11" t="s">
        <v>16</v>
      </c>
      <c r="E27" s="279" t="s">
        <v>17</v>
      </c>
      <c r="F27" s="280"/>
      <c r="G27" s="280"/>
      <c r="H27" s="280"/>
      <c r="I27" s="280"/>
      <c r="J27" s="280"/>
      <c r="K27" s="280"/>
      <c r="L27" s="280"/>
      <c r="M27" s="280"/>
      <c r="N27" s="281"/>
      <c r="O27" s="282" t="s">
        <v>18</v>
      </c>
      <c r="P27" s="236"/>
      <c r="Q27" s="236"/>
      <c r="R27" s="236"/>
      <c r="S27" s="236"/>
      <c r="T27" s="236"/>
      <c r="U27" s="236"/>
      <c r="V27" s="236"/>
      <c r="W27" s="236"/>
      <c r="X27" s="236"/>
      <c r="Y27" s="236"/>
      <c r="Z27" s="236"/>
      <c r="AA27" s="236"/>
      <c r="AB27" s="237"/>
      <c r="AC27" s="283" t="s">
        <v>31</v>
      </c>
      <c r="AD27" s="284"/>
      <c r="AE27" s="284"/>
      <c r="AF27" s="284"/>
      <c r="AG27" s="284"/>
      <c r="AH27" s="284"/>
      <c r="AI27" s="284"/>
      <c r="AJ27" s="284"/>
      <c r="AK27" s="285"/>
    </row>
    <row r="28" spans="4:40" ht="9.9499999999999993" customHeight="1" x14ac:dyDescent="0.15">
      <c r="D28" s="276">
        <v>18</v>
      </c>
      <c r="E28" s="238" t="str">
        <f>IF(入力!E32="","",LEFT(RIGHT(CONCATENATE("          ",入力!E32),10),1))</f>
        <v/>
      </c>
      <c r="F28" s="241" t="str">
        <f>IF(入力!E32="","",MID(RIGHT(CONCATENATE("          ",入力!E32),10),2,1))</f>
        <v/>
      </c>
      <c r="G28" s="241" t="str">
        <f>IF(入力!E32="","",MID(RIGHT(CONCATENATE("          ",入力!E32),10),3,1))</f>
        <v/>
      </c>
      <c r="H28" s="241" t="str">
        <f>IF(入力!E32="","",MID(RIGHT(CONCATENATE("          ",入力!E32),10),4,1))</f>
        <v/>
      </c>
      <c r="I28" s="241" t="str">
        <f>IF(入力!E32="","",MID(RIGHT(CONCATENATE("          ",入力!E32),10),5,1))</f>
        <v/>
      </c>
      <c r="J28" s="241" t="str">
        <f>IF(入力!E32="","",MID(RIGHT(CONCATENATE("          ",入力!E32),10),6,1))</f>
        <v/>
      </c>
      <c r="K28" s="241" t="str">
        <f>IF(入力!E32="","",MID(RIGHT(CONCATENATE("          ",入力!E32),10),7,1))</f>
        <v/>
      </c>
      <c r="L28" s="241" t="str">
        <f>IF(入力!E32="","",MID(RIGHT(CONCATENATE("          ",入力!E32),10),8,1))</f>
        <v/>
      </c>
      <c r="M28" s="241" t="str">
        <f>IF(入力!E32="","",MID(RIGHT(CONCATENATE("          ",入力!E32),10),9,1))</f>
        <v/>
      </c>
      <c r="N28" s="264" t="str">
        <f>IF(入力!E32="","",RIGHT(RIGHT(CONCATENATE("          ",入力!E32),10),1))</f>
        <v/>
      </c>
      <c r="O28" s="12" t="s">
        <v>19</v>
      </c>
      <c r="P28" s="267" t="str">
        <f>IF(入力!F32="","",入力!F32)</f>
        <v/>
      </c>
      <c r="Q28" s="267"/>
      <c r="R28" s="267"/>
      <c r="S28" s="267"/>
      <c r="T28" s="267"/>
      <c r="U28" s="268"/>
      <c r="V28" s="13" t="s">
        <v>20</v>
      </c>
      <c r="W28" s="267" t="str">
        <f>IF(入力!G32="","",入力!G32)</f>
        <v/>
      </c>
      <c r="X28" s="267"/>
      <c r="Y28" s="267"/>
      <c r="Z28" s="267"/>
      <c r="AA28" s="267"/>
      <c r="AB28" s="273"/>
      <c r="AC28" s="184" t="str">
        <f>IF(入力!H32="","",IF((VALUE(TEXT(入力!H32,"yyyymmdd"))-20190501)&gt;=0,"令和",IF((VALUE(TEXT(入力!H32,"yyyymmdd"))-19890108)&gt;=0,"平成","昭和")))</f>
        <v/>
      </c>
      <c r="AD28" s="185" t="str">
        <f t="shared" ref="AC28:AE32" si="1">IF($B28="","",IF((VALUE(TEXT($B28,"yyyymmdd"))-20190501)&gt;=0,"9 ： 令和",IF((VALUE(TEXT($B28,"yyyymmdd"))-19890108)&gt;=0,"7 ： 平成","5 ： 昭和")))</f>
        <v/>
      </c>
      <c r="AE28" s="186" t="str">
        <f t="shared" si="1"/>
        <v/>
      </c>
      <c r="AF28" s="252" t="str">
        <f>IF(入力!H32="","",IF((VALUE(TEXT(入力!H32,"yyyymmdd"))-20181001)&lt;0,"×",IF((VALUE(TEXT(入力!H32,"yyyymmdd")))&lt;20190501,LEFT(TEXT(入力!H32,"yyyymmdd")-19880000,1),IF((TEXT(入力!H32,"yyyymmdd")-20180000)&lt;100000,0,LEFT(TEXT(入力!H32,"yyyymmdd")-20180000,1)))))</f>
        <v/>
      </c>
      <c r="AG28" s="255" t="str">
        <f>IF(入力!H32="","",IF((VALUE(TEXT(入力!H32,"yyyymmdd"))-20181001)&lt;0,"×",IF((VALUE(TEXT(入力!H32,"yyyymmdd")))&lt;20190501,MID(TEXT(入力!H32,"yyyymmdd")-19880000,2,1),IF((TEXT(入力!H32,"yyyymmdd")-20180000)&lt;100000,LEFT(TEXT(入力!H32,"yyyymmdd")-20180000,1),MID(TEXT(入力!H32,"yyyymmdd")-20180000,2,1)))))</f>
        <v/>
      </c>
      <c r="AH28" s="258" t="str">
        <f>IF(入力!H32="","",IF((VALUE(TEXT(入力!H32,"yyyymmdd"))-20181001)&lt;0,"×",IF((VALUE(TEXT(入力!H32,"yyyymmdd")))&lt;20190501,MID(TEXT(入力!H32,"yyyymmdd")-19880000,3,1),IF((TEXT(入力!H32,"yyyymmdd")-20180000)&lt;100000,MID(TEXT(入力!H32,"yyyymmdd")-20180000,2,1),MID(TEXT(入力!H32,"yyyymmdd")-20180000,3,1)))))</f>
        <v/>
      </c>
      <c r="AI28" s="261" t="str">
        <f>IF(入力!H32="","",IF((VALUE(TEXT(入力!H32,"yyyymmdd"))-20181001)&lt;0,"×",IF((VALUE(TEXT(入力!H32,"yyyymmdd")))&lt;20190501,MID(TEXT(入力!H32,"yyyymmdd")-19880000,4,1),IF((TEXT(入力!H32,"yyyymmdd")-20180000)&lt;100000,MID(TEXT(入力!H32,"yyyymmdd")-20180000,3,1),MID(TEXT(入力!H32,"yyyymmdd")-20180000,4,1)))))</f>
        <v/>
      </c>
      <c r="AJ28" s="258" t="str">
        <f>IF(入力!H32="","",IF((VALUE(TEXT(入力!H32,"yyyymmdd"))-20181001)&lt;0,"×",IF((VALUE(TEXT(入力!H32,"yyyymmdd")))&lt;20190501,MID(TEXT(入力!H32,"yyyymmdd")-19880000,5,1),IF((TEXT(入力!H32,"yyyymmdd")-20180000)&lt;100000,MID(TEXT(入力!H32,"yyyymmdd")-20180000,4,1),MID(TEXT(入力!H32,"yyyymmdd")-20180000,5,1)))))</f>
        <v/>
      </c>
      <c r="AK28" s="233" t="str">
        <f>IF(入力!H32="","",IF((VALUE(TEXT(入力!H32,"yyyymmdd"))-20181001)&lt;0,"×",IF((VALUE(TEXT(入力!H32,"yyyymmdd")))&lt;20190501,RIGHT(TEXT(入力!H32,"yyyymmdd")-19880000,1),RIGHT(TEXT(入力!H32,"yyyymmdd")-20180000,1))))</f>
        <v/>
      </c>
    </row>
    <row r="29" spans="4:40" ht="9.9499999999999993" customHeight="1" x14ac:dyDescent="0.15">
      <c r="D29" s="277"/>
      <c r="E29" s="239"/>
      <c r="F29" s="242"/>
      <c r="G29" s="242"/>
      <c r="H29" s="242"/>
      <c r="I29" s="242"/>
      <c r="J29" s="242"/>
      <c r="K29" s="242"/>
      <c r="L29" s="242"/>
      <c r="M29" s="242"/>
      <c r="N29" s="265"/>
      <c r="O29" s="14"/>
      <c r="P29" s="269"/>
      <c r="Q29" s="269"/>
      <c r="R29" s="269"/>
      <c r="S29" s="269"/>
      <c r="T29" s="269"/>
      <c r="U29" s="270"/>
      <c r="V29" s="15"/>
      <c r="W29" s="269"/>
      <c r="X29" s="269"/>
      <c r="Y29" s="269"/>
      <c r="Z29" s="269"/>
      <c r="AA29" s="269"/>
      <c r="AB29" s="274"/>
      <c r="AC29" s="187" t="str">
        <f t="shared" si="1"/>
        <v/>
      </c>
      <c r="AD29" s="188" t="str">
        <f t="shared" si="1"/>
        <v/>
      </c>
      <c r="AE29" s="189" t="str">
        <f t="shared" si="1"/>
        <v/>
      </c>
      <c r="AF29" s="253" t="str">
        <f>IF($B29="","",IF((VALUE(TEXT($B29,"yyyymmdd"))-20181001)&lt;0,"×",IF((TEXT($B29,"yyyymmdd")-20180000)&lt;100000,0,LEFT(TEXT($B29,"yyyymmdd")-20180000,1))))</f>
        <v/>
      </c>
      <c r="AG29" s="256" t="str">
        <f>IF($B29="","",IF((VALUE(TEXT($B29,"yyyymmdd"))-20181001)&lt;0,"×",IF((TEXT($B29,"yyyymmdd")-20180000)&lt;100000,LEFT(TEXT($B29,"yyyymmdd")-20180000,1),MID(TEXT($B29,"yyyymmdd")-20180000,2,1))))</f>
        <v/>
      </c>
      <c r="AH29" s="259" t="str">
        <f>IF($B29="","",IF((VALUE(TEXT($B29,"yyyymmdd"))-20181001)&lt;0,"×",IF((TEXT($B29,"yyyymmdd")-20180000)&lt;100000,MID(TEXT($B29,"yyyymmdd")-20180000,2,1),MID(TEXT($B29,"yyyymmdd")-20180000,3,1))))</f>
        <v/>
      </c>
      <c r="AI29" s="262" t="str">
        <f>IF($B29="","",IF((VALUE(TEXT($B29,"yyyymmdd"))-20181001)&lt;0,"×",IF((TEXT($B29,"yyyymmdd")-20180000)&lt;100000,MID(TEXT($B29,"yyyymmdd")-20180000,3,1),MID(TEXT($B29,"yyyymmdd")-20180000,4,1))))</f>
        <v/>
      </c>
      <c r="AJ29" s="259" t="str">
        <f>IF($B29="","",IF((VALUE(TEXT($B29,"yyyymmdd"))-20181001)&lt;0,"×",IF((TEXT($B29,"yyyymmdd")-20180000)&lt;100000,MID(TEXT($B29,"yyyymmdd")-20180000,4,1),MID(TEXT($B29,"yyyymmdd")-20180000,5,1))))</f>
        <v/>
      </c>
      <c r="AK29" s="234" t="str">
        <f>IF($B29="","",IF((VALUE(TEXT($B29,"yyyymmdd"))-20181001)&lt;0,"×",RIGHT(TEXT($B29,"yyyymmdd")-20180000,1)))</f>
        <v/>
      </c>
    </row>
    <row r="30" spans="4:40" ht="9.9499999999999993" customHeight="1" x14ac:dyDescent="0.15">
      <c r="D30" s="277"/>
      <c r="E30" s="239"/>
      <c r="F30" s="242"/>
      <c r="G30" s="242"/>
      <c r="H30" s="242"/>
      <c r="I30" s="242"/>
      <c r="J30" s="242"/>
      <c r="K30" s="242"/>
      <c r="L30" s="242"/>
      <c r="M30" s="242"/>
      <c r="N30" s="265"/>
      <c r="O30" s="14"/>
      <c r="P30" s="269"/>
      <c r="Q30" s="269"/>
      <c r="R30" s="269"/>
      <c r="S30" s="269"/>
      <c r="T30" s="269"/>
      <c r="U30" s="270"/>
      <c r="V30" s="15"/>
      <c r="W30" s="269"/>
      <c r="X30" s="269"/>
      <c r="Y30" s="269"/>
      <c r="Z30" s="269"/>
      <c r="AA30" s="269"/>
      <c r="AB30" s="274"/>
      <c r="AC30" s="187" t="str">
        <f t="shared" si="1"/>
        <v/>
      </c>
      <c r="AD30" s="188" t="str">
        <f t="shared" si="1"/>
        <v/>
      </c>
      <c r="AE30" s="189" t="str">
        <f t="shared" si="1"/>
        <v/>
      </c>
      <c r="AF30" s="253" t="str">
        <f>IF($B30="","",IF((VALUE(TEXT($B30,"yyyymmdd"))-20181001)&lt;0,"×",IF((TEXT($B30,"yyyymmdd")-20180000)&lt;100000,0,LEFT(TEXT($B30,"yyyymmdd")-20180000,1))))</f>
        <v/>
      </c>
      <c r="AG30" s="256" t="str">
        <f>IF($B30="","",IF((VALUE(TEXT($B30,"yyyymmdd"))-20181001)&lt;0,"×",IF((TEXT($B30,"yyyymmdd")-20180000)&lt;100000,LEFT(TEXT($B30,"yyyymmdd")-20180000,1),MID(TEXT($B30,"yyyymmdd")-20180000,2,1))))</f>
        <v/>
      </c>
      <c r="AH30" s="259" t="str">
        <f>IF($B30="","",IF((VALUE(TEXT($B30,"yyyymmdd"))-20181001)&lt;0,"×",IF((TEXT($B30,"yyyymmdd")-20180000)&lt;100000,MID(TEXT($B30,"yyyymmdd")-20180000,2,1),MID(TEXT($B30,"yyyymmdd")-20180000,3,1))))</f>
        <v/>
      </c>
      <c r="AI30" s="262" t="str">
        <f>IF($B30="","",IF((VALUE(TEXT($B30,"yyyymmdd"))-20181001)&lt;0,"×",IF((TEXT($B30,"yyyymmdd")-20180000)&lt;100000,MID(TEXT($B30,"yyyymmdd")-20180000,3,1),MID(TEXT($B30,"yyyymmdd")-20180000,4,1))))</f>
        <v/>
      </c>
      <c r="AJ30" s="259" t="str">
        <f>IF($B30="","",IF((VALUE(TEXT($B30,"yyyymmdd"))-20181001)&lt;0,"×",IF((TEXT($B30,"yyyymmdd")-20180000)&lt;100000,MID(TEXT($B30,"yyyymmdd")-20180000,4,1),MID(TEXT($B30,"yyyymmdd")-20180000,5,1))))</f>
        <v/>
      </c>
      <c r="AK30" s="234" t="str">
        <f>IF($B30="","",IF((VALUE(TEXT($B30,"yyyymmdd"))-20181001)&lt;0,"×",RIGHT(TEXT($B30,"yyyymmdd")-20180000,1)))</f>
        <v/>
      </c>
    </row>
    <row r="31" spans="4:40" ht="9.9499999999999993" customHeight="1" x14ac:dyDescent="0.15">
      <c r="D31" s="277"/>
      <c r="E31" s="239"/>
      <c r="F31" s="242"/>
      <c r="G31" s="242"/>
      <c r="H31" s="242"/>
      <c r="I31" s="242"/>
      <c r="J31" s="242"/>
      <c r="K31" s="242"/>
      <c r="L31" s="242"/>
      <c r="M31" s="242"/>
      <c r="N31" s="265"/>
      <c r="O31" s="14"/>
      <c r="P31" s="269"/>
      <c r="Q31" s="269"/>
      <c r="R31" s="269"/>
      <c r="S31" s="269"/>
      <c r="T31" s="269"/>
      <c r="U31" s="270"/>
      <c r="V31" s="15"/>
      <c r="W31" s="269"/>
      <c r="X31" s="269"/>
      <c r="Y31" s="269"/>
      <c r="Z31" s="269"/>
      <c r="AA31" s="269"/>
      <c r="AB31" s="274"/>
      <c r="AC31" s="187" t="str">
        <f t="shared" si="1"/>
        <v/>
      </c>
      <c r="AD31" s="188" t="str">
        <f t="shared" si="1"/>
        <v/>
      </c>
      <c r="AE31" s="189" t="str">
        <f t="shared" si="1"/>
        <v/>
      </c>
      <c r="AF31" s="253" t="str">
        <f>IF($B31="","",IF((VALUE(TEXT($B31,"yyyymmdd"))-20181001)&lt;0,"×",IF((TEXT($B31,"yyyymmdd")-20180000)&lt;100000,0,LEFT(TEXT($B31,"yyyymmdd")-20180000,1))))</f>
        <v/>
      </c>
      <c r="AG31" s="256" t="str">
        <f>IF($B31="","",IF((VALUE(TEXT($B31,"yyyymmdd"))-20181001)&lt;0,"×",IF((TEXT($B31,"yyyymmdd")-20180000)&lt;100000,LEFT(TEXT($B31,"yyyymmdd")-20180000,1),MID(TEXT($B31,"yyyymmdd")-20180000,2,1))))</f>
        <v/>
      </c>
      <c r="AH31" s="259" t="str">
        <f>IF($B31="","",IF((VALUE(TEXT($B31,"yyyymmdd"))-20181001)&lt;0,"×",IF((TEXT($B31,"yyyymmdd")-20180000)&lt;100000,MID(TEXT($B31,"yyyymmdd")-20180000,2,1),MID(TEXT($B31,"yyyymmdd")-20180000,3,1))))</f>
        <v/>
      </c>
      <c r="AI31" s="262" t="str">
        <f>IF($B31="","",IF((VALUE(TEXT($B31,"yyyymmdd"))-20181001)&lt;0,"×",IF((TEXT($B31,"yyyymmdd")-20180000)&lt;100000,MID(TEXT($B31,"yyyymmdd")-20180000,3,1),MID(TEXT($B31,"yyyymmdd")-20180000,4,1))))</f>
        <v/>
      </c>
      <c r="AJ31" s="259" t="str">
        <f>IF($B31="","",IF((VALUE(TEXT($B31,"yyyymmdd"))-20181001)&lt;0,"×",IF((TEXT($B31,"yyyymmdd")-20180000)&lt;100000,MID(TEXT($B31,"yyyymmdd")-20180000,4,1),MID(TEXT($B31,"yyyymmdd")-20180000,5,1))))</f>
        <v/>
      </c>
      <c r="AK31" s="234" t="str">
        <f>IF($B31="","",IF((VALUE(TEXT($B31,"yyyymmdd"))-20181001)&lt;0,"×",RIGHT(TEXT($B31,"yyyymmdd")-20180000,1)))</f>
        <v/>
      </c>
    </row>
    <row r="32" spans="4:40" ht="9.9499999999999993" customHeight="1" thickBot="1" x14ac:dyDescent="0.2">
      <c r="D32" s="277"/>
      <c r="E32" s="240"/>
      <c r="F32" s="243"/>
      <c r="G32" s="243"/>
      <c r="H32" s="243"/>
      <c r="I32" s="243"/>
      <c r="J32" s="243"/>
      <c r="K32" s="243"/>
      <c r="L32" s="243"/>
      <c r="M32" s="243"/>
      <c r="N32" s="266"/>
      <c r="O32" s="16"/>
      <c r="P32" s="271"/>
      <c r="Q32" s="271"/>
      <c r="R32" s="271"/>
      <c r="S32" s="271"/>
      <c r="T32" s="271"/>
      <c r="U32" s="272"/>
      <c r="V32" s="17"/>
      <c r="W32" s="271"/>
      <c r="X32" s="271"/>
      <c r="Y32" s="271"/>
      <c r="Z32" s="271"/>
      <c r="AA32" s="271"/>
      <c r="AB32" s="275"/>
      <c r="AC32" s="190" t="str">
        <f t="shared" si="1"/>
        <v/>
      </c>
      <c r="AD32" s="191" t="str">
        <f t="shared" si="1"/>
        <v/>
      </c>
      <c r="AE32" s="192" t="str">
        <f t="shared" si="1"/>
        <v/>
      </c>
      <c r="AF32" s="254" t="str">
        <f>IF($B32="","",IF((VALUE(TEXT($B32,"yyyymmdd"))-20181001)&lt;0,"×",IF((TEXT($B32,"yyyymmdd")-20180000)&lt;100000,0,LEFT(TEXT($B32,"yyyymmdd")-20180000,1))))</f>
        <v/>
      </c>
      <c r="AG32" s="257" t="str">
        <f>IF($B32="","",IF((VALUE(TEXT($B32,"yyyymmdd"))-20181001)&lt;0,"×",IF((TEXT($B32,"yyyymmdd")-20180000)&lt;100000,LEFT(TEXT($B32,"yyyymmdd")-20180000,1),MID(TEXT($B32,"yyyymmdd")-20180000,2,1))))</f>
        <v/>
      </c>
      <c r="AH32" s="260" t="str">
        <f>IF($B32="","",IF((VALUE(TEXT($B32,"yyyymmdd"))-20181001)&lt;0,"×",IF((TEXT($B32,"yyyymmdd")-20180000)&lt;100000,MID(TEXT($B32,"yyyymmdd")-20180000,2,1),MID(TEXT($B32,"yyyymmdd")-20180000,3,1))))</f>
        <v/>
      </c>
      <c r="AI32" s="263" t="str">
        <f>IF($B32="","",IF((VALUE(TEXT($B32,"yyyymmdd"))-20181001)&lt;0,"×",IF((TEXT($B32,"yyyymmdd")-20180000)&lt;100000,MID(TEXT($B32,"yyyymmdd")-20180000,3,1),MID(TEXT($B32,"yyyymmdd")-20180000,4,1))))</f>
        <v/>
      </c>
      <c r="AJ32" s="260" t="str">
        <f>IF($B32="","",IF((VALUE(TEXT($B32,"yyyymmdd"))-20181001)&lt;0,"×",IF((TEXT($B32,"yyyymmdd")-20180000)&lt;100000,MID(TEXT($B32,"yyyymmdd")-20180000,4,1),MID(TEXT($B32,"yyyymmdd")-20180000,5,1))))</f>
        <v/>
      </c>
      <c r="AK32" s="235" t="str">
        <f>IF($B32="","",IF((VALUE(TEXT($B32,"yyyymmdd"))-20181001)&lt;0,"×",RIGHT(TEXT($B32,"yyyymmdd")-20180000,1)))</f>
        <v/>
      </c>
    </row>
    <row r="33" spans="4:40" ht="12.75" customHeight="1" x14ac:dyDescent="0.15">
      <c r="D33" s="277"/>
      <c r="E33" s="236" t="s">
        <v>21</v>
      </c>
      <c r="F33" s="236"/>
      <c r="G33" s="236"/>
      <c r="H33" s="236"/>
      <c r="I33" s="236"/>
      <c r="J33" s="236"/>
      <c r="K33" s="237"/>
    </row>
    <row r="34" spans="4:40" ht="9.9499999999999993" customHeight="1" x14ac:dyDescent="0.15">
      <c r="D34" s="277"/>
      <c r="E34" s="238" t="str">
        <f>IF(入力!I32="","",LEFT(RIGHT(CONCATENATE(" ",入力!I32),3),1))</f>
        <v/>
      </c>
      <c r="F34" s="241" t="str">
        <f>IF(入力!I32="","",MID(RIGHT(CONCATENATE(" ",入力!I32),3),2,1))</f>
        <v/>
      </c>
      <c r="G34" s="244" t="str">
        <f>IF(入力!I32="","",RIGHT(RIGHT(CONCATENATE(" ",入力!I32),3),1))</f>
        <v/>
      </c>
      <c r="H34" s="247">
        <v>0</v>
      </c>
      <c r="I34" s="241">
        <v>0</v>
      </c>
      <c r="J34" s="241">
        <v>0</v>
      </c>
      <c r="K34" s="58"/>
    </row>
    <row r="35" spans="4:40" ht="9.9499999999999993" customHeight="1" x14ac:dyDescent="0.15">
      <c r="D35" s="277"/>
      <c r="E35" s="239"/>
      <c r="F35" s="242"/>
      <c r="G35" s="245"/>
      <c r="H35" s="248"/>
      <c r="I35" s="242"/>
      <c r="J35" s="242"/>
      <c r="K35" s="59"/>
    </row>
    <row r="36" spans="4:40" ht="9.9499999999999993" customHeight="1" x14ac:dyDescent="0.15">
      <c r="D36" s="277"/>
      <c r="E36" s="239"/>
      <c r="F36" s="242"/>
      <c r="G36" s="245"/>
      <c r="H36" s="248"/>
      <c r="I36" s="242"/>
      <c r="J36" s="242"/>
      <c r="K36" s="59"/>
    </row>
    <row r="37" spans="4:40" ht="9.9499999999999993" customHeight="1" x14ac:dyDescent="0.15">
      <c r="D37" s="277"/>
      <c r="E37" s="239"/>
      <c r="F37" s="242"/>
      <c r="G37" s="245"/>
      <c r="H37" s="248"/>
      <c r="I37" s="242"/>
      <c r="J37" s="242"/>
      <c r="K37" s="250" t="s">
        <v>22</v>
      </c>
    </row>
    <row r="38" spans="4:40" ht="9.9499999999999993" customHeight="1" thickBot="1" x14ac:dyDescent="0.2">
      <c r="D38" s="278"/>
      <c r="E38" s="240"/>
      <c r="F38" s="243"/>
      <c r="G38" s="246"/>
      <c r="H38" s="249"/>
      <c r="I38" s="243"/>
      <c r="J38" s="243"/>
      <c r="K38" s="251"/>
    </row>
    <row r="39" spans="4:40" ht="5.0999999999999996" customHeight="1" thickBot="1" x14ac:dyDescent="0.2">
      <c r="AM39" s="18"/>
      <c r="AN39" s="18"/>
    </row>
    <row r="40" spans="4:40" ht="12.75" customHeight="1" x14ac:dyDescent="0.15">
      <c r="D40" s="11" t="s">
        <v>16</v>
      </c>
      <c r="E40" s="279" t="s">
        <v>17</v>
      </c>
      <c r="F40" s="280"/>
      <c r="G40" s="280"/>
      <c r="H40" s="280"/>
      <c r="I40" s="280"/>
      <c r="J40" s="280"/>
      <c r="K40" s="280"/>
      <c r="L40" s="280"/>
      <c r="M40" s="280"/>
      <c r="N40" s="281"/>
      <c r="O40" s="282" t="s">
        <v>18</v>
      </c>
      <c r="P40" s="236"/>
      <c r="Q40" s="236"/>
      <c r="R40" s="236"/>
      <c r="S40" s="236"/>
      <c r="T40" s="236"/>
      <c r="U40" s="236"/>
      <c r="V40" s="236"/>
      <c r="W40" s="236"/>
      <c r="X40" s="236"/>
      <c r="Y40" s="236"/>
      <c r="Z40" s="236"/>
      <c r="AA40" s="236"/>
      <c r="AB40" s="237"/>
      <c r="AC40" s="283" t="s">
        <v>31</v>
      </c>
      <c r="AD40" s="284"/>
      <c r="AE40" s="284"/>
      <c r="AF40" s="284"/>
      <c r="AG40" s="284"/>
      <c r="AH40" s="284"/>
      <c r="AI40" s="284"/>
      <c r="AJ40" s="284"/>
      <c r="AK40" s="285"/>
    </row>
    <row r="41" spans="4:40" ht="9.9499999999999993" customHeight="1" x14ac:dyDescent="0.15">
      <c r="D41" s="276">
        <v>19</v>
      </c>
      <c r="E41" s="238" t="str">
        <f>IF(入力!E33="","",LEFT(RIGHT(CONCATENATE("          ",入力!E33),10),1))</f>
        <v/>
      </c>
      <c r="F41" s="241" t="str">
        <f>IF(入力!E33="","",MID(RIGHT(CONCATENATE("          ",入力!E33),10),2,1))</f>
        <v/>
      </c>
      <c r="G41" s="241" t="str">
        <f>IF(入力!E33="","",MID(RIGHT(CONCATENATE("          ",入力!E33),10),3,1))</f>
        <v/>
      </c>
      <c r="H41" s="241" t="str">
        <f>IF(入力!E33="","",MID(RIGHT(CONCATENATE("          ",入力!E33),10),4,1))</f>
        <v/>
      </c>
      <c r="I41" s="241" t="str">
        <f>IF(入力!E33="","",MID(RIGHT(CONCATENATE("          ",入力!E33),10),5,1))</f>
        <v/>
      </c>
      <c r="J41" s="241" t="str">
        <f>IF(入力!E33="","",MID(RIGHT(CONCATENATE("          ",入力!E33),10),6,1))</f>
        <v/>
      </c>
      <c r="K41" s="241" t="str">
        <f>IF(入力!E33="","",MID(RIGHT(CONCATENATE("          ",入力!E33),10),7,1))</f>
        <v/>
      </c>
      <c r="L41" s="241" t="str">
        <f>IF(入力!E33="","",MID(RIGHT(CONCATENATE("          ",入力!E33),10),8,1))</f>
        <v/>
      </c>
      <c r="M41" s="241" t="str">
        <f>IF(入力!E33="","",MID(RIGHT(CONCATENATE("          ",入力!E33),10),9,1))</f>
        <v/>
      </c>
      <c r="N41" s="264" t="str">
        <f>IF(入力!E33="","",RIGHT(RIGHT(CONCATENATE("          ",入力!E33),10),1))</f>
        <v/>
      </c>
      <c r="O41" s="12" t="s">
        <v>19</v>
      </c>
      <c r="P41" s="267" t="str">
        <f>IF(入力!F33="","",入力!F33)</f>
        <v/>
      </c>
      <c r="Q41" s="267"/>
      <c r="R41" s="267"/>
      <c r="S41" s="267"/>
      <c r="T41" s="267"/>
      <c r="U41" s="268"/>
      <c r="V41" s="13" t="s">
        <v>20</v>
      </c>
      <c r="W41" s="267" t="str">
        <f>IF(入力!G33="","",入力!G33)</f>
        <v/>
      </c>
      <c r="X41" s="267"/>
      <c r="Y41" s="267"/>
      <c r="Z41" s="267"/>
      <c r="AA41" s="267"/>
      <c r="AB41" s="273"/>
      <c r="AC41" s="184" t="str">
        <f>IF(入力!H33="","",IF((VALUE(TEXT(入力!H33,"yyyymmdd"))-20190501)&gt;=0,"令和",IF((VALUE(TEXT(入力!H33,"yyyymmdd"))-19890108)&gt;=0,"平成","昭和")))</f>
        <v/>
      </c>
      <c r="AD41" s="185" t="str">
        <f t="shared" ref="AC41:AE45" si="2">IF($B41="","",IF((VALUE(TEXT($B41,"yyyymmdd"))-20190501)&gt;=0,"9 ： 令和",IF((VALUE(TEXT($B41,"yyyymmdd"))-19890108)&gt;=0,"7 ： 平成","5 ： 昭和")))</f>
        <v/>
      </c>
      <c r="AE41" s="186" t="str">
        <f t="shared" si="2"/>
        <v/>
      </c>
      <c r="AF41" s="252" t="str">
        <f>IF(入力!H33="","",IF((VALUE(TEXT(入力!H33,"yyyymmdd"))-20181001)&lt;0,"×",IF((VALUE(TEXT(入力!H33,"yyyymmdd")))&lt;20190501,LEFT(TEXT(入力!H33,"yyyymmdd")-19880000,1),IF((TEXT(入力!H33,"yyyymmdd")-20180000)&lt;100000,0,LEFT(TEXT(入力!H33,"yyyymmdd")-20180000,1)))))</f>
        <v/>
      </c>
      <c r="AG41" s="255" t="str">
        <f>IF(入力!H33="","",IF((VALUE(TEXT(入力!H33,"yyyymmdd"))-20181001)&lt;0,"×",IF((VALUE(TEXT(入力!H33,"yyyymmdd")))&lt;20190501,MID(TEXT(入力!H33,"yyyymmdd")-19880000,2,1),IF((TEXT(入力!H33,"yyyymmdd")-20180000)&lt;100000,LEFT(TEXT(入力!H33,"yyyymmdd")-20180000,1),MID(TEXT(入力!H33,"yyyymmdd")-20180000,2,1)))))</f>
        <v/>
      </c>
      <c r="AH41" s="258" t="str">
        <f>IF(入力!H33="","",IF((VALUE(TEXT(入力!H33,"yyyymmdd"))-20181001)&lt;0,"×",IF((VALUE(TEXT(入力!H33,"yyyymmdd")))&lt;20190501,MID(TEXT(入力!H33,"yyyymmdd")-19880000,3,1),IF((TEXT(入力!H33,"yyyymmdd")-20180000)&lt;100000,MID(TEXT(入力!H33,"yyyymmdd")-20180000,2,1),MID(TEXT(入力!H33,"yyyymmdd")-20180000,3,1)))))</f>
        <v/>
      </c>
      <c r="AI41" s="261" t="str">
        <f>IF(入力!H33="","",IF((VALUE(TEXT(入力!H33,"yyyymmdd"))-20181001)&lt;0,"×",IF((VALUE(TEXT(入力!H33,"yyyymmdd")))&lt;20190501,MID(TEXT(入力!H33,"yyyymmdd")-19880000,4,1),IF((TEXT(入力!H33,"yyyymmdd")-20180000)&lt;100000,MID(TEXT(入力!H33,"yyyymmdd")-20180000,3,1),MID(TEXT(入力!H33,"yyyymmdd")-20180000,4,1)))))</f>
        <v/>
      </c>
      <c r="AJ41" s="258" t="str">
        <f>IF(入力!H33="","",IF((VALUE(TEXT(入力!H33,"yyyymmdd"))-20181001)&lt;0,"×",IF((VALUE(TEXT(入力!H33,"yyyymmdd")))&lt;20190501,MID(TEXT(入力!H33,"yyyymmdd")-19880000,5,1),IF((TEXT(入力!H33,"yyyymmdd")-20180000)&lt;100000,MID(TEXT(入力!H33,"yyyymmdd")-20180000,4,1),MID(TEXT(入力!H33,"yyyymmdd")-20180000,5,1)))))</f>
        <v/>
      </c>
      <c r="AK41" s="233" t="str">
        <f>IF(入力!H33="","",IF((VALUE(TEXT(入力!H33,"yyyymmdd"))-20181001)&lt;0,"×",IF((VALUE(TEXT(入力!H33,"yyyymmdd")))&lt;20190501,RIGHT(TEXT(入力!H33,"yyyymmdd")-19880000,1),RIGHT(TEXT(入力!H33,"yyyymmdd")-20180000,1))))</f>
        <v/>
      </c>
    </row>
    <row r="42" spans="4:40" ht="9.9499999999999993" customHeight="1" x14ac:dyDescent="0.15">
      <c r="D42" s="277"/>
      <c r="E42" s="239"/>
      <c r="F42" s="242"/>
      <c r="G42" s="242"/>
      <c r="H42" s="242"/>
      <c r="I42" s="242"/>
      <c r="J42" s="242"/>
      <c r="K42" s="242"/>
      <c r="L42" s="242"/>
      <c r="M42" s="242"/>
      <c r="N42" s="265"/>
      <c r="O42" s="14"/>
      <c r="P42" s="269"/>
      <c r="Q42" s="269"/>
      <c r="R42" s="269"/>
      <c r="S42" s="269"/>
      <c r="T42" s="269"/>
      <c r="U42" s="270"/>
      <c r="V42" s="15"/>
      <c r="W42" s="269"/>
      <c r="X42" s="269"/>
      <c r="Y42" s="269"/>
      <c r="Z42" s="269"/>
      <c r="AA42" s="269"/>
      <c r="AB42" s="274"/>
      <c r="AC42" s="187" t="str">
        <f t="shared" si="2"/>
        <v/>
      </c>
      <c r="AD42" s="188" t="str">
        <f t="shared" si="2"/>
        <v/>
      </c>
      <c r="AE42" s="189" t="str">
        <f t="shared" si="2"/>
        <v/>
      </c>
      <c r="AF42" s="253" t="str">
        <f>IF($B42="","",IF((VALUE(TEXT($B42,"yyyymmdd"))-20181001)&lt;0,"×",IF((TEXT($B42,"yyyymmdd")-20180000)&lt;100000,0,LEFT(TEXT($B42,"yyyymmdd")-20180000,1))))</f>
        <v/>
      </c>
      <c r="AG42" s="256" t="str">
        <f>IF($B42="","",IF((VALUE(TEXT($B42,"yyyymmdd"))-20181001)&lt;0,"×",IF((TEXT($B42,"yyyymmdd")-20180000)&lt;100000,LEFT(TEXT($B42,"yyyymmdd")-20180000,1),MID(TEXT($B42,"yyyymmdd")-20180000,2,1))))</f>
        <v/>
      </c>
      <c r="AH42" s="259" t="str">
        <f>IF($B42="","",IF((VALUE(TEXT($B42,"yyyymmdd"))-20181001)&lt;0,"×",IF((TEXT($B42,"yyyymmdd")-20180000)&lt;100000,MID(TEXT($B42,"yyyymmdd")-20180000,2,1),MID(TEXT($B42,"yyyymmdd")-20180000,3,1))))</f>
        <v/>
      </c>
      <c r="AI42" s="262" t="str">
        <f>IF($B42="","",IF((VALUE(TEXT($B42,"yyyymmdd"))-20181001)&lt;0,"×",IF((TEXT($B42,"yyyymmdd")-20180000)&lt;100000,MID(TEXT($B42,"yyyymmdd")-20180000,3,1),MID(TEXT($B42,"yyyymmdd")-20180000,4,1))))</f>
        <v/>
      </c>
      <c r="AJ42" s="259" t="str">
        <f>IF($B42="","",IF((VALUE(TEXT($B42,"yyyymmdd"))-20181001)&lt;0,"×",IF((TEXT($B42,"yyyymmdd")-20180000)&lt;100000,MID(TEXT($B42,"yyyymmdd")-20180000,4,1),MID(TEXT($B42,"yyyymmdd")-20180000,5,1))))</f>
        <v/>
      </c>
      <c r="AK42" s="234" t="str">
        <f>IF($B42="","",IF((VALUE(TEXT($B42,"yyyymmdd"))-20181001)&lt;0,"×",RIGHT(TEXT($B42,"yyyymmdd")-20180000,1)))</f>
        <v/>
      </c>
    </row>
    <row r="43" spans="4:40" ht="9.9499999999999993" customHeight="1" x14ac:dyDescent="0.15">
      <c r="D43" s="277"/>
      <c r="E43" s="239"/>
      <c r="F43" s="242"/>
      <c r="G43" s="242"/>
      <c r="H43" s="242"/>
      <c r="I43" s="242"/>
      <c r="J43" s="242"/>
      <c r="K43" s="242"/>
      <c r="L43" s="242"/>
      <c r="M43" s="242"/>
      <c r="N43" s="265"/>
      <c r="O43" s="14"/>
      <c r="P43" s="269"/>
      <c r="Q43" s="269"/>
      <c r="R43" s="269"/>
      <c r="S43" s="269"/>
      <c r="T43" s="269"/>
      <c r="U43" s="270"/>
      <c r="V43" s="15"/>
      <c r="W43" s="269"/>
      <c r="X43" s="269"/>
      <c r="Y43" s="269"/>
      <c r="Z43" s="269"/>
      <c r="AA43" s="269"/>
      <c r="AB43" s="274"/>
      <c r="AC43" s="187" t="str">
        <f t="shared" si="2"/>
        <v/>
      </c>
      <c r="AD43" s="188" t="str">
        <f t="shared" si="2"/>
        <v/>
      </c>
      <c r="AE43" s="189" t="str">
        <f t="shared" si="2"/>
        <v/>
      </c>
      <c r="AF43" s="253" t="str">
        <f>IF($B43="","",IF((VALUE(TEXT($B43,"yyyymmdd"))-20181001)&lt;0,"×",IF((TEXT($B43,"yyyymmdd")-20180000)&lt;100000,0,LEFT(TEXT($B43,"yyyymmdd")-20180000,1))))</f>
        <v/>
      </c>
      <c r="AG43" s="256" t="str">
        <f>IF($B43="","",IF((VALUE(TEXT($B43,"yyyymmdd"))-20181001)&lt;0,"×",IF((TEXT($B43,"yyyymmdd")-20180000)&lt;100000,LEFT(TEXT($B43,"yyyymmdd")-20180000,1),MID(TEXT($B43,"yyyymmdd")-20180000,2,1))))</f>
        <v/>
      </c>
      <c r="AH43" s="259" t="str">
        <f>IF($B43="","",IF((VALUE(TEXT($B43,"yyyymmdd"))-20181001)&lt;0,"×",IF((TEXT($B43,"yyyymmdd")-20180000)&lt;100000,MID(TEXT($B43,"yyyymmdd")-20180000,2,1),MID(TEXT($B43,"yyyymmdd")-20180000,3,1))))</f>
        <v/>
      </c>
      <c r="AI43" s="262" t="str">
        <f>IF($B43="","",IF((VALUE(TEXT($B43,"yyyymmdd"))-20181001)&lt;0,"×",IF((TEXT($B43,"yyyymmdd")-20180000)&lt;100000,MID(TEXT($B43,"yyyymmdd")-20180000,3,1),MID(TEXT($B43,"yyyymmdd")-20180000,4,1))))</f>
        <v/>
      </c>
      <c r="AJ43" s="259" t="str">
        <f>IF($B43="","",IF((VALUE(TEXT($B43,"yyyymmdd"))-20181001)&lt;0,"×",IF((TEXT($B43,"yyyymmdd")-20180000)&lt;100000,MID(TEXT($B43,"yyyymmdd")-20180000,4,1),MID(TEXT($B43,"yyyymmdd")-20180000,5,1))))</f>
        <v/>
      </c>
      <c r="AK43" s="234" t="str">
        <f>IF($B43="","",IF((VALUE(TEXT($B43,"yyyymmdd"))-20181001)&lt;0,"×",RIGHT(TEXT($B43,"yyyymmdd")-20180000,1)))</f>
        <v/>
      </c>
    </row>
    <row r="44" spans="4:40" ht="9.9499999999999993" customHeight="1" x14ac:dyDescent="0.15">
      <c r="D44" s="277"/>
      <c r="E44" s="239"/>
      <c r="F44" s="242"/>
      <c r="G44" s="242"/>
      <c r="H44" s="242"/>
      <c r="I44" s="242"/>
      <c r="J44" s="242"/>
      <c r="K44" s="242"/>
      <c r="L44" s="242"/>
      <c r="M44" s="242"/>
      <c r="N44" s="265"/>
      <c r="O44" s="14"/>
      <c r="P44" s="269"/>
      <c r="Q44" s="269"/>
      <c r="R44" s="269"/>
      <c r="S44" s="269"/>
      <c r="T44" s="269"/>
      <c r="U44" s="270"/>
      <c r="V44" s="15"/>
      <c r="W44" s="269"/>
      <c r="X44" s="269"/>
      <c r="Y44" s="269"/>
      <c r="Z44" s="269"/>
      <c r="AA44" s="269"/>
      <c r="AB44" s="274"/>
      <c r="AC44" s="187" t="str">
        <f t="shared" si="2"/>
        <v/>
      </c>
      <c r="AD44" s="188" t="str">
        <f t="shared" si="2"/>
        <v/>
      </c>
      <c r="AE44" s="189" t="str">
        <f t="shared" si="2"/>
        <v/>
      </c>
      <c r="AF44" s="253" t="str">
        <f>IF($B44="","",IF((VALUE(TEXT($B44,"yyyymmdd"))-20181001)&lt;0,"×",IF((TEXT($B44,"yyyymmdd")-20180000)&lt;100000,0,LEFT(TEXT($B44,"yyyymmdd")-20180000,1))))</f>
        <v/>
      </c>
      <c r="AG44" s="256" t="str">
        <f>IF($B44="","",IF((VALUE(TEXT($B44,"yyyymmdd"))-20181001)&lt;0,"×",IF((TEXT($B44,"yyyymmdd")-20180000)&lt;100000,LEFT(TEXT($B44,"yyyymmdd")-20180000,1),MID(TEXT($B44,"yyyymmdd")-20180000,2,1))))</f>
        <v/>
      </c>
      <c r="AH44" s="259" t="str">
        <f>IF($B44="","",IF((VALUE(TEXT($B44,"yyyymmdd"))-20181001)&lt;0,"×",IF((TEXT($B44,"yyyymmdd")-20180000)&lt;100000,MID(TEXT($B44,"yyyymmdd")-20180000,2,1),MID(TEXT($B44,"yyyymmdd")-20180000,3,1))))</f>
        <v/>
      </c>
      <c r="AI44" s="262" t="str">
        <f>IF($B44="","",IF((VALUE(TEXT($B44,"yyyymmdd"))-20181001)&lt;0,"×",IF((TEXT($B44,"yyyymmdd")-20180000)&lt;100000,MID(TEXT($B44,"yyyymmdd")-20180000,3,1),MID(TEXT($B44,"yyyymmdd")-20180000,4,1))))</f>
        <v/>
      </c>
      <c r="AJ44" s="259" t="str">
        <f>IF($B44="","",IF((VALUE(TEXT($B44,"yyyymmdd"))-20181001)&lt;0,"×",IF((TEXT($B44,"yyyymmdd")-20180000)&lt;100000,MID(TEXT($B44,"yyyymmdd")-20180000,4,1),MID(TEXT($B44,"yyyymmdd")-20180000,5,1))))</f>
        <v/>
      </c>
      <c r="AK44" s="234" t="str">
        <f>IF($B44="","",IF((VALUE(TEXT($B44,"yyyymmdd"))-20181001)&lt;0,"×",RIGHT(TEXT($B44,"yyyymmdd")-20180000,1)))</f>
        <v/>
      </c>
    </row>
    <row r="45" spans="4:40" ht="9.9499999999999993" customHeight="1" thickBot="1" x14ac:dyDescent="0.2">
      <c r="D45" s="277"/>
      <c r="E45" s="240"/>
      <c r="F45" s="243"/>
      <c r="G45" s="243"/>
      <c r="H45" s="243"/>
      <c r="I45" s="243"/>
      <c r="J45" s="243"/>
      <c r="K45" s="243"/>
      <c r="L45" s="243"/>
      <c r="M45" s="243"/>
      <c r="N45" s="266"/>
      <c r="O45" s="16"/>
      <c r="P45" s="271"/>
      <c r="Q45" s="271"/>
      <c r="R45" s="271"/>
      <c r="S45" s="271"/>
      <c r="T45" s="271"/>
      <c r="U45" s="272"/>
      <c r="V45" s="17"/>
      <c r="W45" s="271"/>
      <c r="X45" s="271"/>
      <c r="Y45" s="271"/>
      <c r="Z45" s="271"/>
      <c r="AA45" s="271"/>
      <c r="AB45" s="275"/>
      <c r="AC45" s="190" t="str">
        <f t="shared" si="2"/>
        <v/>
      </c>
      <c r="AD45" s="191" t="str">
        <f t="shared" si="2"/>
        <v/>
      </c>
      <c r="AE45" s="192" t="str">
        <f t="shared" si="2"/>
        <v/>
      </c>
      <c r="AF45" s="254" t="str">
        <f>IF($B45="","",IF((VALUE(TEXT($B45,"yyyymmdd"))-20181001)&lt;0,"×",IF((TEXT($B45,"yyyymmdd")-20180000)&lt;100000,0,LEFT(TEXT($B45,"yyyymmdd")-20180000,1))))</f>
        <v/>
      </c>
      <c r="AG45" s="257" t="str">
        <f>IF($B45="","",IF((VALUE(TEXT($B45,"yyyymmdd"))-20181001)&lt;0,"×",IF((TEXT($B45,"yyyymmdd")-20180000)&lt;100000,LEFT(TEXT($B45,"yyyymmdd")-20180000,1),MID(TEXT($B45,"yyyymmdd")-20180000,2,1))))</f>
        <v/>
      </c>
      <c r="AH45" s="260" t="str">
        <f>IF($B45="","",IF((VALUE(TEXT($B45,"yyyymmdd"))-20181001)&lt;0,"×",IF((TEXT($B45,"yyyymmdd")-20180000)&lt;100000,MID(TEXT($B45,"yyyymmdd")-20180000,2,1),MID(TEXT($B45,"yyyymmdd")-20180000,3,1))))</f>
        <v/>
      </c>
      <c r="AI45" s="263" t="str">
        <f>IF($B45="","",IF((VALUE(TEXT($B45,"yyyymmdd"))-20181001)&lt;0,"×",IF((TEXT($B45,"yyyymmdd")-20180000)&lt;100000,MID(TEXT($B45,"yyyymmdd")-20180000,3,1),MID(TEXT($B45,"yyyymmdd")-20180000,4,1))))</f>
        <v/>
      </c>
      <c r="AJ45" s="260" t="str">
        <f>IF($B45="","",IF((VALUE(TEXT($B45,"yyyymmdd"))-20181001)&lt;0,"×",IF((TEXT($B45,"yyyymmdd")-20180000)&lt;100000,MID(TEXT($B45,"yyyymmdd")-20180000,4,1),MID(TEXT($B45,"yyyymmdd")-20180000,5,1))))</f>
        <v/>
      </c>
      <c r="AK45" s="235" t="str">
        <f>IF($B45="","",IF((VALUE(TEXT($B45,"yyyymmdd"))-20181001)&lt;0,"×",RIGHT(TEXT($B45,"yyyymmdd")-20180000,1)))</f>
        <v/>
      </c>
    </row>
    <row r="46" spans="4:40" ht="12.75" customHeight="1" x14ac:dyDescent="0.15">
      <c r="D46" s="277"/>
      <c r="E46" s="236" t="s">
        <v>21</v>
      </c>
      <c r="F46" s="236"/>
      <c r="G46" s="236"/>
      <c r="H46" s="236"/>
      <c r="I46" s="236"/>
      <c r="J46" s="236"/>
      <c r="K46" s="237"/>
    </row>
    <row r="47" spans="4:40" ht="9.9499999999999993" customHeight="1" x14ac:dyDescent="0.15">
      <c r="D47" s="277"/>
      <c r="E47" s="238" t="str">
        <f>IF(入力!I33="","",LEFT(RIGHT(CONCATENATE(" ",入力!I33),3),1))</f>
        <v/>
      </c>
      <c r="F47" s="241" t="str">
        <f>IF(入力!I33="","",MID(RIGHT(CONCATENATE(" ",入力!I33),3),2,1))</f>
        <v/>
      </c>
      <c r="G47" s="244" t="str">
        <f>IF(入力!I33="","",RIGHT(RIGHT(CONCATENATE(" ",入力!I33),3),1))</f>
        <v/>
      </c>
      <c r="H47" s="247">
        <v>0</v>
      </c>
      <c r="I47" s="241">
        <v>0</v>
      </c>
      <c r="J47" s="241">
        <v>0</v>
      </c>
      <c r="K47" s="58"/>
    </row>
    <row r="48" spans="4:40" ht="9.9499999999999993" customHeight="1" x14ac:dyDescent="0.15">
      <c r="D48" s="277"/>
      <c r="E48" s="239"/>
      <c r="F48" s="242"/>
      <c r="G48" s="245"/>
      <c r="H48" s="248"/>
      <c r="I48" s="242"/>
      <c r="J48" s="242"/>
      <c r="K48" s="59"/>
    </row>
    <row r="49" spans="4:40" ht="9.9499999999999993" customHeight="1" x14ac:dyDescent="0.15">
      <c r="D49" s="277"/>
      <c r="E49" s="239"/>
      <c r="F49" s="242"/>
      <c r="G49" s="245"/>
      <c r="H49" s="248"/>
      <c r="I49" s="242"/>
      <c r="J49" s="242"/>
      <c r="K49" s="59"/>
    </row>
    <row r="50" spans="4:40" ht="9.9499999999999993" customHeight="1" x14ac:dyDescent="0.15">
      <c r="D50" s="277"/>
      <c r="E50" s="239"/>
      <c r="F50" s="242"/>
      <c r="G50" s="245"/>
      <c r="H50" s="248"/>
      <c r="I50" s="242"/>
      <c r="J50" s="242"/>
      <c r="K50" s="250" t="s">
        <v>22</v>
      </c>
    </row>
    <row r="51" spans="4:40" ht="9.9499999999999993" customHeight="1" thickBot="1" x14ac:dyDescent="0.2">
      <c r="D51" s="278"/>
      <c r="E51" s="240"/>
      <c r="F51" s="243"/>
      <c r="G51" s="246"/>
      <c r="H51" s="249"/>
      <c r="I51" s="243"/>
      <c r="J51" s="243"/>
      <c r="K51" s="251"/>
    </row>
    <row r="52" spans="4:40" ht="5.0999999999999996" customHeight="1" thickBot="1" x14ac:dyDescent="0.2">
      <c r="AM52" s="18"/>
      <c r="AN52" s="18"/>
    </row>
    <row r="53" spans="4:40" ht="12.75" customHeight="1" x14ac:dyDescent="0.15">
      <c r="D53" s="11" t="s">
        <v>16</v>
      </c>
      <c r="E53" s="279" t="s">
        <v>17</v>
      </c>
      <c r="F53" s="280"/>
      <c r="G53" s="280"/>
      <c r="H53" s="280"/>
      <c r="I53" s="280"/>
      <c r="J53" s="280"/>
      <c r="K53" s="280"/>
      <c r="L53" s="280"/>
      <c r="M53" s="280"/>
      <c r="N53" s="281"/>
      <c r="O53" s="282" t="s">
        <v>18</v>
      </c>
      <c r="P53" s="236"/>
      <c r="Q53" s="236"/>
      <c r="R53" s="236"/>
      <c r="S53" s="236"/>
      <c r="T53" s="236"/>
      <c r="U53" s="236"/>
      <c r="V53" s="236"/>
      <c r="W53" s="236"/>
      <c r="X53" s="236"/>
      <c r="Y53" s="236"/>
      <c r="Z53" s="236"/>
      <c r="AA53" s="236"/>
      <c r="AB53" s="237"/>
      <c r="AC53" s="283" t="s">
        <v>31</v>
      </c>
      <c r="AD53" s="284"/>
      <c r="AE53" s="284"/>
      <c r="AF53" s="284"/>
      <c r="AG53" s="284"/>
      <c r="AH53" s="284"/>
      <c r="AI53" s="284"/>
      <c r="AJ53" s="284"/>
      <c r="AK53" s="285"/>
    </row>
    <row r="54" spans="4:40" ht="9.9499999999999993" customHeight="1" x14ac:dyDescent="0.15">
      <c r="D54" s="276">
        <v>20</v>
      </c>
      <c r="E54" s="238" t="str">
        <f>IF(入力!E34="","",LEFT(RIGHT(CONCATENATE("          ",入力!E34),10),1))</f>
        <v/>
      </c>
      <c r="F54" s="241" t="str">
        <f>IF(入力!E34="","",MID(RIGHT(CONCATENATE("          ",入力!E34),10),2,1))</f>
        <v/>
      </c>
      <c r="G54" s="241" t="str">
        <f>IF(入力!E34="","",MID(RIGHT(CONCATENATE("          ",入力!E34),10),3,1))</f>
        <v/>
      </c>
      <c r="H54" s="241" t="str">
        <f>IF(入力!E34="","",MID(RIGHT(CONCATENATE("          ",入力!E34),10),4,1))</f>
        <v/>
      </c>
      <c r="I54" s="241" t="str">
        <f>IF(入力!E34="","",MID(RIGHT(CONCATENATE("          ",入力!E34),10),5,1))</f>
        <v/>
      </c>
      <c r="J54" s="241" t="str">
        <f>IF(入力!E34="","",MID(RIGHT(CONCATENATE("          ",入力!E34),10),6,1))</f>
        <v/>
      </c>
      <c r="K54" s="241" t="str">
        <f>IF(入力!E34="","",MID(RIGHT(CONCATENATE("          ",入力!E34),10),7,1))</f>
        <v/>
      </c>
      <c r="L54" s="241" t="str">
        <f>IF(入力!E34="","",MID(RIGHT(CONCATENATE("          ",入力!E34),10),8,1))</f>
        <v/>
      </c>
      <c r="M54" s="241" t="str">
        <f>IF(入力!E34="","",MID(RIGHT(CONCATENATE("          ",入力!E34),10),9,1))</f>
        <v/>
      </c>
      <c r="N54" s="264" t="str">
        <f>IF(入力!E34="","",RIGHT(RIGHT(CONCATENATE("          ",入力!E34),10),1))</f>
        <v/>
      </c>
      <c r="O54" s="12" t="s">
        <v>19</v>
      </c>
      <c r="P54" s="267" t="str">
        <f>IF(入力!F34="","",入力!F34)</f>
        <v/>
      </c>
      <c r="Q54" s="267"/>
      <c r="R54" s="267"/>
      <c r="S54" s="267"/>
      <c r="T54" s="267"/>
      <c r="U54" s="268"/>
      <c r="V54" s="13" t="s">
        <v>20</v>
      </c>
      <c r="W54" s="267" t="str">
        <f>IF(入力!G34="","",入力!G34)</f>
        <v/>
      </c>
      <c r="X54" s="267"/>
      <c r="Y54" s="267"/>
      <c r="Z54" s="267"/>
      <c r="AA54" s="267"/>
      <c r="AB54" s="273"/>
      <c r="AC54" s="184" t="str">
        <f>IF(入力!H34="","",IF((VALUE(TEXT(入力!H34,"yyyymmdd"))-20190501)&gt;=0,"令和",IF((VALUE(TEXT(入力!H34,"yyyymmdd"))-19890108)&gt;=0,"平成","昭和")))</f>
        <v/>
      </c>
      <c r="AD54" s="185" t="str">
        <f t="shared" ref="AC54:AE58" si="3">IF($B54="","",IF((VALUE(TEXT($B54,"yyyymmdd"))-20190501)&gt;=0,"9 ： 令和",IF((VALUE(TEXT($B54,"yyyymmdd"))-19890108)&gt;=0,"7 ： 平成","5 ： 昭和")))</f>
        <v/>
      </c>
      <c r="AE54" s="186" t="str">
        <f t="shared" si="3"/>
        <v/>
      </c>
      <c r="AF54" s="252" t="str">
        <f>IF(入力!H34="","",IF((VALUE(TEXT(入力!H34,"yyyymmdd"))-20181001)&lt;0,"×",IF((VALUE(TEXT(入力!H34,"yyyymmdd")))&lt;20190501,LEFT(TEXT(入力!H34,"yyyymmdd")-19880000,1),IF((TEXT(入力!H34,"yyyymmdd")-20180000)&lt;100000,0,LEFT(TEXT(入力!H34,"yyyymmdd")-20180000,1)))))</f>
        <v/>
      </c>
      <c r="AG54" s="255" t="str">
        <f>IF(入力!H34="","",IF((VALUE(TEXT(入力!H34,"yyyymmdd"))-20181001)&lt;0,"×",IF((VALUE(TEXT(入力!H34,"yyyymmdd")))&lt;20190501,MID(TEXT(入力!H34,"yyyymmdd")-19880000,2,1),IF((TEXT(入力!H34,"yyyymmdd")-20180000)&lt;100000,LEFT(TEXT(入力!H34,"yyyymmdd")-20180000,1),MID(TEXT(入力!H34,"yyyymmdd")-20180000,2,1)))))</f>
        <v/>
      </c>
      <c r="AH54" s="258" t="str">
        <f>IF(入力!H34="","",IF((VALUE(TEXT(入力!H34,"yyyymmdd"))-20181001)&lt;0,"×",IF((VALUE(TEXT(入力!H34,"yyyymmdd")))&lt;20190501,MID(TEXT(入力!H34,"yyyymmdd")-19880000,3,1),IF((TEXT(入力!H34,"yyyymmdd")-20180000)&lt;100000,MID(TEXT(入力!H34,"yyyymmdd")-20180000,2,1),MID(TEXT(入力!H34,"yyyymmdd")-20180000,3,1)))))</f>
        <v/>
      </c>
      <c r="AI54" s="261" t="str">
        <f>IF(入力!H34="","",IF((VALUE(TEXT(入力!H34,"yyyymmdd"))-20181001)&lt;0,"×",IF((VALUE(TEXT(入力!H34,"yyyymmdd")))&lt;20190501,MID(TEXT(入力!H34,"yyyymmdd")-19880000,4,1),IF((TEXT(入力!H34,"yyyymmdd")-20180000)&lt;100000,MID(TEXT(入力!H34,"yyyymmdd")-20180000,3,1),MID(TEXT(入力!H34,"yyyymmdd")-20180000,4,1)))))</f>
        <v/>
      </c>
      <c r="AJ54" s="258" t="str">
        <f>IF(入力!H34="","",IF((VALUE(TEXT(入力!H34,"yyyymmdd"))-20181001)&lt;0,"×",IF((VALUE(TEXT(入力!H34,"yyyymmdd")))&lt;20190501,MID(TEXT(入力!H34,"yyyymmdd")-19880000,5,1),IF((TEXT(入力!H34,"yyyymmdd")-20180000)&lt;100000,MID(TEXT(入力!H34,"yyyymmdd")-20180000,4,1),MID(TEXT(入力!H34,"yyyymmdd")-20180000,5,1)))))</f>
        <v/>
      </c>
      <c r="AK54" s="233" t="str">
        <f>IF(入力!H34="","",IF((VALUE(TEXT(入力!H34,"yyyymmdd"))-20181001)&lt;0,"×",IF((VALUE(TEXT(入力!H34,"yyyymmdd")))&lt;20190501,RIGHT(TEXT(入力!H34,"yyyymmdd")-19880000,1),RIGHT(TEXT(入力!H34,"yyyymmdd")-20180000,1))))</f>
        <v/>
      </c>
    </row>
    <row r="55" spans="4:40" ht="9.9499999999999993" customHeight="1" x14ac:dyDescent="0.15">
      <c r="D55" s="277"/>
      <c r="E55" s="239"/>
      <c r="F55" s="242"/>
      <c r="G55" s="242"/>
      <c r="H55" s="242"/>
      <c r="I55" s="242"/>
      <c r="J55" s="242"/>
      <c r="K55" s="242"/>
      <c r="L55" s="242"/>
      <c r="M55" s="242"/>
      <c r="N55" s="265"/>
      <c r="O55" s="14"/>
      <c r="P55" s="269"/>
      <c r="Q55" s="269"/>
      <c r="R55" s="269"/>
      <c r="S55" s="269"/>
      <c r="T55" s="269"/>
      <c r="U55" s="270"/>
      <c r="V55" s="15"/>
      <c r="W55" s="269"/>
      <c r="X55" s="269"/>
      <c r="Y55" s="269"/>
      <c r="Z55" s="269"/>
      <c r="AA55" s="269"/>
      <c r="AB55" s="274"/>
      <c r="AC55" s="187" t="str">
        <f t="shared" si="3"/>
        <v/>
      </c>
      <c r="AD55" s="188" t="str">
        <f t="shared" si="3"/>
        <v/>
      </c>
      <c r="AE55" s="189" t="str">
        <f t="shared" si="3"/>
        <v/>
      </c>
      <c r="AF55" s="253" t="str">
        <f>IF($B55="","",IF((VALUE(TEXT($B55,"yyyymmdd"))-20181001)&lt;0,"×",IF((TEXT($B55,"yyyymmdd")-20180000)&lt;100000,0,LEFT(TEXT($B55,"yyyymmdd")-20180000,1))))</f>
        <v/>
      </c>
      <c r="AG55" s="256" t="str">
        <f>IF($B55="","",IF((VALUE(TEXT($B55,"yyyymmdd"))-20181001)&lt;0,"×",IF((TEXT($B55,"yyyymmdd")-20180000)&lt;100000,LEFT(TEXT($B55,"yyyymmdd")-20180000,1),MID(TEXT($B55,"yyyymmdd")-20180000,2,1))))</f>
        <v/>
      </c>
      <c r="AH55" s="259" t="str">
        <f>IF($B55="","",IF((VALUE(TEXT($B55,"yyyymmdd"))-20181001)&lt;0,"×",IF((TEXT($B55,"yyyymmdd")-20180000)&lt;100000,MID(TEXT($B55,"yyyymmdd")-20180000,2,1),MID(TEXT($B55,"yyyymmdd")-20180000,3,1))))</f>
        <v/>
      </c>
      <c r="AI55" s="262" t="str">
        <f>IF($B55="","",IF((VALUE(TEXT($B55,"yyyymmdd"))-20181001)&lt;0,"×",IF((TEXT($B55,"yyyymmdd")-20180000)&lt;100000,MID(TEXT($B55,"yyyymmdd")-20180000,3,1),MID(TEXT($B55,"yyyymmdd")-20180000,4,1))))</f>
        <v/>
      </c>
      <c r="AJ55" s="259" t="str">
        <f>IF($B55="","",IF((VALUE(TEXT($B55,"yyyymmdd"))-20181001)&lt;0,"×",IF((TEXT($B55,"yyyymmdd")-20180000)&lt;100000,MID(TEXT($B55,"yyyymmdd")-20180000,4,1),MID(TEXT($B55,"yyyymmdd")-20180000,5,1))))</f>
        <v/>
      </c>
      <c r="AK55" s="234" t="str">
        <f>IF($B55="","",IF((VALUE(TEXT($B55,"yyyymmdd"))-20181001)&lt;0,"×",RIGHT(TEXT($B55,"yyyymmdd")-20180000,1)))</f>
        <v/>
      </c>
    </row>
    <row r="56" spans="4:40" ht="9.9499999999999993" customHeight="1" x14ac:dyDescent="0.15">
      <c r="D56" s="277"/>
      <c r="E56" s="239"/>
      <c r="F56" s="242"/>
      <c r="G56" s="242"/>
      <c r="H56" s="242"/>
      <c r="I56" s="242"/>
      <c r="J56" s="242"/>
      <c r="K56" s="242"/>
      <c r="L56" s="242"/>
      <c r="M56" s="242"/>
      <c r="N56" s="265"/>
      <c r="O56" s="14"/>
      <c r="P56" s="269"/>
      <c r="Q56" s="269"/>
      <c r="R56" s="269"/>
      <c r="S56" s="269"/>
      <c r="T56" s="269"/>
      <c r="U56" s="270"/>
      <c r="V56" s="15"/>
      <c r="W56" s="269"/>
      <c r="X56" s="269"/>
      <c r="Y56" s="269"/>
      <c r="Z56" s="269"/>
      <c r="AA56" s="269"/>
      <c r="AB56" s="274"/>
      <c r="AC56" s="187" t="str">
        <f t="shared" si="3"/>
        <v/>
      </c>
      <c r="AD56" s="188" t="str">
        <f t="shared" si="3"/>
        <v/>
      </c>
      <c r="AE56" s="189" t="str">
        <f t="shared" si="3"/>
        <v/>
      </c>
      <c r="AF56" s="253" t="str">
        <f>IF($B56="","",IF((VALUE(TEXT($B56,"yyyymmdd"))-20181001)&lt;0,"×",IF((TEXT($B56,"yyyymmdd")-20180000)&lt;100000,0,LEFT(TEXT($B56,"yyyymmdd")-20180000,1))))</f>
        <v/>
      </c>
      <c r="AG56" s="256" t="str">
        <f>IF($B56="","",IF((VALUE(TEXT($B56,"yyyymmdd"))-20181001)&lt;0,"×",IF((TEXT($B56,"yyyymmdd")-20180000)&lt;100000,LEFT(TEXT($B56,"yyyymmdd")-20180000,1),MID(TEXT($B56,"yyyymmdd")-20180000,2,1))))</f>
        <v/>
      </c>
      <c r="AH56" s="259" t="str">
        <f>IF($B56="","",IF((VALUE(TEXT($B56,"yyyymmdd"))-20181001)&lt;0,"×",IF((TEXT($B56,"yyyymmdd")-20180000)&lt;100000,MID(TEXT($B56,"yyyymmdd")-20180000,2,1),MID(TEXT($B56,"yyyymmdd")-20180000,3,1))))</f>
        <v/>
      </c>
      <c r="AI56" s="262" t="str">
        <f>IF($B56="","",IF((VALUE(TEXT($B56,"yyyymmdd"))-20181001)&lt;0,"×",IF((TEXT($B56,"yyyymmdd")-20180000)&lt;100000,MID(TEXT($B56,"yyyymmdd")-20180000,3,1),MID(TEXT($B56,"yyyymmdd")-20180000,4,1))))</f>
        <v/>
      </c>
      <c r="AJ56" s="259" t="str">
        <f>IF($B56="","",IF((VALUE(TEXT($B56,"yyyymmdd"))-20181001)&lt;0,"×",IF((TEXT($B56,"yyyymmdd")-20180000)&lt;100000,MID(TEXT($B56,"yyyymmdd")-20180000,4,1),MID(TEXT($B56,"yyyymmdd")-20180000,5,1))))</f>
        <v/>
      </c>
      <c r="AK56" s="234" t="str">
        <f>IF($B56="","",IF((VALUE(TEXT($B56,"yyyymmdd"))-20181001)&lt;0,"×",RIGHT(TEXT($B56,"yyyymmdd")-20180000,1)))</f>
        <v/>
      </c>
    </row>
    <row r="57" spans="4:40" ht="9.9499999999999993" customHeight="1" x14ac:dyDescent="0.15">
      <c r="D57" s="277"/>
      <c r="E57" s="239"/>
      <c r="F57" s="242"/>
      <c r="G57" s="242"/>
      <c r="H57" s="242"/>
      <c r="I57" s="242"/>
      <c r="J57" s="242"/>
      <c r="K57" s="242"/>
      <c r="L57" s="242"/>
      <c r="M57" s="242"/>
      <c r="N57" s="265"/>
      <c r="O57" s="14"/>
      <c r="P57" s="269"/>
      <c r="Q57" s="269"/>
      <c r="R57" s="269"/>
      <c r="S57" s="269"/>
      <c r="T57" s="269"/>
      <c r="U57" s="270"/>
      <c r="V57" s="15"/>
      <c r="W57" s="269"/>
      <c r="X57" s="269"/>
      <c r="Y57" s="269"/>
      <c r="Z57" s="269"/>
      <c r="AA57" s="269"/>
      <c r="AB57" s="274"/>
      <c r="AC57" s="187" t="str">
        <f t="shared" si="3"/>
        <v/>
      </c>
      <c r="AD57" s="188" t="str">
        <f t="shared" si="3"/>
        <v/>
      </c>
      <c r="AE57" s="189" t="str">
        <f t="shared" si="3"/>
        <v/>
      </c>
      <c r="AF57" s="253" t="str">
        <f>IF($B57="","",IF((VALUE(TEXT($B57,"yyyymmdd"))-20181001)&lt;0,"×",IF((TEXT($B57,"yyyymmdd")-20180000)&lt;100000,0,LEFT(TEXT($B57,"yyyymmdd")-20180000,1))))</f>
        <v/>
      </c>
      <c r="AG57" s="256" t="str">
        <f>IF($B57="","",IF((VALUE(TEXT($B57,"yyyymmdd"))-20181001)&lt;0,"×",IF((TEXT($B57,"yyyymmdd")-20180000)&lt;100000,LEFT(TEXT($B57,"yyyymmdd")-20180000,1),MID(TEXT($B57,"yyyymmdd")-20180000,2,1))))</f>
        <v/>
      </c>
      <c r="AH57" s="259" t="str">
        <f>IF($B57="","",IF((VALUE(TEXT($B57,"yyyymmdd"))-20181001)&lt;0,"×",IF((TEXT($B57,"yyyymmdd")-20180000)&lt;100000,MID(TEXT($B57,"yyyymmdd")-20180000,2,1),MID(TEXT($B57,"yyyymmdd")-20180000,3,1))))</f>
        <v/>
      </c>
      <c r="AI57" s="262" t="str">
        <f>IF($B57="","",IF((VALUE(TEXT($B57,"yyyymmdd"))-20181001)&lt;0,"×",IF((TEXT($B57,"yyyymmdd")-20180000)&lt;100000,MID(TEXT($B57,"yyyymmdd")-20180000,3,1),MID(TEXT($B57,"yyyymmdd")-20180000,4,1))))</f>
        <v/>
      </c>
      <c r="AJ57" s="259" t="str">
        <f>IF($B57="","",IF((VALUE(TEXT($B57,"yyyymmdd"))-20181001)&lt;0,"×",IF((TEXT($B57,"yyyymmdd")-20180000)&lt;100000,MID(TEXT($B57,"yyyymmdd")-20180000,4,1),MID(TEXT($B57,"yyyymmdd")-20180000,5,1))))</f>
        <v/>
      </c>
      <c r="AK57" s="234" t="str">
        <f>IF($B57="","",IF((VALUE(TEXT($B57,"yyyymmdd"))-20181001)&lt;0,"×",RIGHT(TEXT($B57,"yyyymmdd")-20180000,1)))</f>
        <v/>
      </c>
    </row>
    <row r="58" spans="4:40" ht="9.9499999999999993" customHeight="1" thickBot="1" x14ac:dyDescent="0.2">
      <c r="D58" s="277"/>
      <c r="E58" s="240"/>
      <c r="F58" s="243"/>
      <c r="G58" s="243"/>
      <c r="H58" s="243"/>
      <c r="I58" s="243"/>
      <c r="J58" s="243"/>
      <c r="K58" s="243"/>
      <c r="L58" s="243"/>
      <c r="M58" s="243"/>
      <c r="N58" s="266"/>
      <c r="O58" s="16"/>
      <c r="P58" s="271"/>
      <c r="Q58" s="271"/>
      <c r="R58" s="271"/>
      <c r="S58" s="271"/>
      <c r="T58" s="271"/>
      <c r="U58" s="272"/>
      <c r="V58" s="17"/>
      <c r="W58" s="271"/>
      <c r="X58" s="271"/>
      <c r="Y58" s="271"/>
      <c r="Z58" s="271"/>
      <c r="AA58" s="271"/>
      <c r="AB58" s="275"/>
      <c r="AC58" s="190" t="str">
        <f t="shared" si="3"/>
        <v/>
      </c>
      <c r="AD58" s="191" t="str">
        <f t="shared" si="3"/>
        <v/>
      </c>
      <c r="AE58" s="192" t="str">
        <f t="shared" si="3"/>
        <v/>
      </c>
      <c r="AF58" s="254" t="str">
        <f>IF($B58="","",IF((VALUE(TEXT($B58,"yyyymmdd"))-20181001)&lt;0,"×",IF((TEXT($B58,"yyyymmdd")-20180000)&lt;100000,0,LEFT(TEXT($B58,"yyyymmdd")-20180000,1))))</f>
        <v/>
      </c>
      <c r="AG58" s="257" t="str">
        <f>IF($B58="","",IF((VALUE(TEXT($B58,"yyyymmdd"))-20181001)&lt;0,"×",IF((TEXT($B58,"yyyymmdd")-20180000)&lt;100000,LEFT(TEXT($B58,"yyyymmdd")-20180000,1),MID(TEXT($B58,"yyyymmdd")-20180000,2,1))))</f>
        <v/>
      </c>
      <c r="AH58" s="260" t="str">
        <f>IF($B58="","",IF((VALUE(TEXT($B58,"yyyymmdd"))-20181001)&lt;0,"×",IF((TEXT($B58,"yyyymmdd")-20180000)&lt;100000,MID(TEXT($B58,"yyyymmdd")-20180000,2,1),MID(TEXT($B58,"yyyymmdd")-20180000,3,1))))</f>
        <v/>
      </c>
      <c r="AI58" s="263" t="str">
        <f>IF($B58="","",IF((VALUE(TEXT($B58,"yyyymmdd"))-20181001)&lt;0,"×",IF((TEXT($B58,"yyyymmdd")-20180000)&lt;100000,MID(TEXT($B58,"yyyymmdd")-20180000,3,1),MID(TEXT($B58,"yyyymmdd")-20180000,4,1))))</f>
        <v/>
      </c>
      <c r="AJ58" s="260" t="str">
        <f>IF($B58="","",IF((VALUE(TEXT($B58,"yyyymmdd"))-20181001)&lt;0,"×",IF((TEXT($B58,"yyyymmdd")-20180000)&lt;100000,MID(TEXT($B58,"yyyymmdd")-20180000,4,1),MID(TEXT($B58,"yyyymmdd")-20180000,5,1))))</f>
        <v/>
      </c>
      <c r="AK58" s="235" t="str">
        <f>IF($B58="","",IF((VALUE(TEXT($B58,"yyyymmdd"))-20181001)&lt;0,"×",RIGHT(TEXT($B58,"yyyymmdd")-20180000,1)))</f>
        <v/>
      </c>
    </row>
    <row r="59" spans="4:40" ht="12.75" customHeight="1" x14ac:dyDescent="0.15">
      <c r="D59" s="277"/>
      <c r="E59" s="236" t="s">
        <v>21</v>
      </c>
      <c r="F59" s="236"/>
      <c r="G59" s="236"/>
      <c r="H59" s="236"/>
      <c r="I59" s="236"/>
      <c r="J59" s="236"/>
      <c r="K59" s="237"/>
    </row>
    <row r="60" spans="4:40" ht="9.9499999999999993" customHeight="1" x14ac:dyDescent="0.15">
      <c r="D60" s="277"/>
      <c r="E60" s="238" t="str">
        <f>IF(入力!I34="","",LEFT(RIGHT(CONCATENATE(" ",入力!I34),3),1))</f>
        <v/>
      </c>
      <c r="F60" s="241" t="str">
        <f>IF(入力!I34="","",MID(RIGHT(CONCATENATE(" ",入力!I34),3),2,1))</f>
        <v/>
      </c>
      <c r="G60" s="244" t="str">
        <f>IF(入力!I34="","",RIGHT(RIGHT(CONCATENATE(" ",入力!I34),3),1))</f>
        <v/>
      </c>
      <c r="H60" s="247">
        <v>0</v>
      </c>
      <c r="I60" s="241">
        <v>0</v>
      </c>
      <c r="J60" s="241">
        <v>0</v>
      </c>
      <c r="K60" s="58"/>
    </row>
    <row r="61" spans="4:40" ht="9.9499999999999993" customHeight="1" x14ac:dyDescent="0.15">
      <c r="D61" s="277"/>
      <c r="E61" s="239"/>
      <c r="F61" s="242"/>
      <c r="G61" s="245"/>
      <c r="H61" s="248"/>
      <c r="I61" s="242"/>
      <c r="J61" s="242"/>
      <c r="K61" s="59"/>
    </row>
    <row r="62" spans="4:40" ht="9.9499999999999993" customHeight="1" x14ac:dyDescent="0.15">
      <c r="D62" s="277"/>
      <c r="E62" s="239"/>
      <c r="F62" s="242"/>
      <c r="G62" s="245"/>
      <c r="H62" s="248"/>
      <c r="I62" s="242"/>
      <c r="J62" s="242"/>
      <c r="K62" s="59"/>
    </row>
    <row r="63" spans="4:40" ht="9.9499999999999993" customHeight="1" x14ac:dyDescent="0.15">
      <c r="D63" s="277"/>
      <c r="E63" s="239"/>
      <c r="F63" s="242"/>
      <c r="G63" s="245"/>
      <c r="H63" s="248"/>
      <c r="I63" s="242"/>
      <c r="J63" s="242"/>
      <c r="K63" s="250" t="s">
        <v>22</v>
      </c>
    </row>
    <row r="64" spans="4:40" ht="9.9499999999999993" customHeight="1" thickBot="1" x14ac:dyDescent="0.2">
      <c r="D64" s="278"/>
      <c r="E64" s="240"/>
      <c r="F64" s="243"/>
      <c r="G64" s="246"/>
      <c r="H64" s="249"/>
      <c r="I64" s="243"/>
      <c r="J64" s="243"/>
      <c r="K64" s="251"/>
    </row>
    <row r="65" spans="4:50" s="1" customFormat="1" ht="12.75" customHeight="1" x14ac:dyDescent="0.15"/>
    <row r="66" spans="4:50" s="1" customFormat="1" ht="12.75" customHeight="1" x14ac:dyDescent="0.15">
      <c r="D66" s="152" t="s">
        <v>23</v>
      </c>
      <c r="E66" s="153"/>
      <c r="F66" s="153"/>
      <c r="G66" s="153"/>
      <c r="H66" s="154"/>
      <c r="I66" s="208" t="str">
        <f>DBCS(入力!E3)</f>
        <v/>
      </c>
      <c r="J66" s="209"/>
      <c r="K66" s="209"/>
      <c r="L66" s="209"/>
      <c r="M66" s="209"/>
      <c r="N66" s="209"/>
      <c r="O66" s="209"/>
      <c r="P66" s="209"/>
      <c r="Q66" s="209"/>
      <c r="R66" s="209"/>
      <c r="S66" s="209"/>
      <c r="T66" s="209"/>
      <c r="U66" s="209"/>
      <c r="V66" s="210"/>
      <c r="W66" s="30"/>
      <c r="X66" s="30"/>
      <c r="Y66" s="174" t="str">
        <f>IF(入力!E11="","",入力!E11)</f>
        <v/>
      </c>
      <c r="Z66" s="174"/>
      <c r="AA66" s="174"/>
      <c r="AB66" s="174"/>
      <c r="AC66" s="42" t="s">
        <v>33</v>
      </c>
      <c r="AD66" s="30"/>
      <c r="AE66" s="30"/>
      <c r="AF66" s="30"/>
      <c r="AG66" s="30"/>
      <c r="AI66" s="4"/>
      <c r="AJ66" s="232" t="s">
        <v>24</v>
      </c>
      <c r="AK66" s="232"/>
      <c r="AL66" s="5"/>
    </row>
    <row r="67" spans="4:50" s="1" customFormat="1" ht="12.75" customHeight="1" x14ac:dyDescent="0.15">
      <c r="D67" s="155"/>
      <c r="E67" s="156"/>
      <c r="F67" s="156"/>
      <c r="G67" s="156"/>
      <c r="H67" s="157"/>
      <c r="I67" s="199"/>
      <c r="J67" s="200"/>
      <c r="K67" s="200"/>
      <c r="L67" s="200"/>
      <c r="M67" s="200"/>
      <c r="N67" s="200"/>
      <c r="O67" s="200"/>
      <c r="P67" s="200"/>
      <c r="Q67" s="200"/>
      <c r="R67" s="200"/>
      <c r="S67" s="200"/>
      <c r="T67" s="200"/>
      <c r="U67" s="200"/>
      <c r="V67" s="201"/>
      <c r="W67" s="30"/>
      <c r="X67" s="30"/>
      <c r="Y67" s="30"/>
      <c r="Z67" s="30"/>
      <c r="AA67" s="30"/>
      <c r="AB67" s="30"/>
      <c r="AC67" s="30"/>
      <c r="AD67" s="30"/>
      <c r="AE67" s="30"/>
      <c r="AF67" s="30"/>
      <c r="AG67" s="30"/>
    </row>
    <row r="68" spans="4:50" s="1" customFormat="1" ht="12.75" customHeight="1" x14ac:dyDescent="0.15">
      <c r="D68" s="155" t="s">
        <v>25</v>
      </c>
      <c r="E68" s="156"/>
      <c r="F68" s="156"/>
      <c r="G68" s="156"/>
      <c r="H68" s="157"/>
      <c r="I68" s="199" t="str">
        <f>DBCS(入力!E4)</f>
        <v/>
      </c>
      <c r="J68" s="200"/>
      <c r="K68" s="200"/>
      <c r="L68" s="200"/>
      <c r="M68" s="200"/>
      <c r="N68" s="200"/>
      <c r="O68" s="200"/>
      <c r="P68" s="200"/>
      <c r="Q68" s="200"/>
      <c r="R68" s="200"/>
      <c r="S68" s="200"/>
      <c r="T68" s="200"/>
      <c r="U68" s="200"/>
      <c r="V68" s="201"/>
      <c r="W68" s="30"/>
      <c r="X68" s="30"/>
      <c r="Y68" s="30"/>
      <c r="Z68" s="30"/>
      <c r="AA68" s="30"/>
      <c r="AB68" s="30"/>
      <c r="AC68" s="30"/>
      <c r="AD68" s="30"/>
      <c r="AE68" s="30"/>
      <c r="AF68" s="30"/>
      <c r="AG68" s="30"/>
    </row>
    <row r="69" spans="4:50" s="1" customFormat="1" ht="12.75" customHeight="1" x14ac:dyDescent="0.15">
      <c r="D69" s="155"/>
      <c r="E69" s="156"/>
      <c r="F69" s="156"/>
      <c r="G69" s="156"/>
      <c r="H69" s="157"/>
      <c r="I69" s="199"/>
      <c r="J69" s="200"/>
      <c r="K69" s="200"/>
      <c r="L69" s="200"/>
      <c r="M69" s="200"/>
      <c r="N69" s="200"/>
      <c r="O69" s="200"/>
      <c r="P69" s="200"/>
      <c r="Q69" s="200"/>
      <c r="R69" s="200"/>
      <c r="S69" s="200"/>
      <c r="T69" s="200"/>
      <c r="U69" s="200"/>
      <c r="V69" s="201"/>
      <c r="W69" s="30"/>
      <c r="X69" s="30"/>
      <c r="Y69" s="30"/>
      <c r="Z69" s="30"/>
      <c r="AA69" s="30"/>
      <c r="AB69" s="30"/>
      <c r="AC69" s="30"/>
      <c r="AD69" s="30"/>
      <c r="AE69" s="30"/>
      <c r="AF69" s="30"/>
      <c r="AG69" s="30"/>
    </row>
    <row r="70" spans="4:50" s="1" customFormat="1" ht="12.75" customHeight="1" x14ac:dyDescent="0.15">
      <c r="D70" s="155" t="s">
        <v>26</v>
      </c>
      <c r="E70" s="156"/>
      <c r="F70" s="156"/>
      <c r="G70" s="156"/>
      <c r="H70" s="157"/>
      <c r="I70" s="199" t="str">
        <f>IF(入力!E5="","",入力!E5)</f>
        <v/>
      </c>
      <c r="J70" s="200"/>
      <c r="K70" s="200"/>
      <c r="L70" s="200"/>
      <c r="M70" s="200"/>
      <c r="N70" s="200"/>
      <c r="O70" s="200"/>
      <c r="P70" s="200"/>
      <c r="Q70" s="200"/>
      <c r="R70" s="200"/>
      <c r="S70" s="200"/>
      <c r="T70" s="200"/>
      <c r="U70" s="200"/>
      <c r="V70" s="201"/>
      <c r="W70" s="30"/>
      <c r="X70" s="152" t="s">
        <v>60</v>
      </c>
      <c r="Y70" s="153"/>
      <c r="Z70" s="153"/>
      <c r="AA70" s="154"/>
      <c r="AB70" s="137" t="str">
        <f>IF(入力!E8="","",入力!E8)</f>
        <v/>
      </c>
      <c r="AC70" s="137"/>
      <c r="AD70" s="137"/>
      <c r="AE70" s="137"/>
      <c r="AF70" s="137"/>
      <c r="AG70" s="138"/>
    </row>
    <row r="71" spans="4:50" s="1" customFormat="1" ht="12.75" customHeight="1" x14ac:dyDescent="0.15">
      <c r="D71" s="155"/>
      <c r="E71" s="156"/>
      <c r="F71" s="156"/>
      <c r="G71" s="156"/>
      <c r="H71" s="157"/>
      <c r="I71" s="199"/>
      <c r="J71" s="200"/>
      <c r="K71" s="200"/>
      <c r="L71" s="200"/>
      <c r="M71" s="200"/>
      <c r="N71" s="200"/>
      <c r="O71" s="200"/>
      <c r="P71" s="200"/>
      <c r="Q71" s="200"/>
      <c r="R71" s="200"/>
      <c r="S71" s="200"/>
      <c r="T71" s="200"/>
      <c r="U71" s="200"/>
      <c r="V71" s="201"/>
      <c r="W71" s="30"/>
      <c r="X71" s="155"/>
      <c r="Y71" s="156"/>
      <c r="Z71" s="156"/>
      <c r="AA71" s="157"/>
      <c r="AB71" s="139"/>
      <c r="AC71" s="139"/>
      <c r="AD71" s="139"/>
      <c r="AE71" s="139"/>
      <c r="AF71" s="139"/>
      <c r="AG71" s="140"/>
    </row>
    <row r="72" spans="4:50" s="1" customFormat="1" ht="12.75" customHeight="1" x14ac:dyDescent="0.15">
      <c r="D72" s="155" t="s">
        <v>27</v>
      </c>
      <c r="E72" s="156"/>
      <c r="F72" s="156"/>
      <c r="G72" s="156"/>
      <c r="H72" s="157"/>
      <c r="I72" s="199" t="str">
        <f>DBCS(入力!E6)</f>
        <v/>
      </c>
      <c r="J72" s="200"/>
      <c r="K72" s="200"/>
      <c r="L72" s="200"/>
      <c r="M72" s="200"/>
      <c r="N72" s="200"/>
      <c r="O72" s="200"/>
      <c r="P72" s="200"/>
      <c r="Q72" s="200"/>
      <c r="R72" s="200"/>
      <c r="S72" s="200"/>
      <c r="T72" s="200"/>
      <c r="U72" s="200"/>
      <c r="V72" s="201"/>
      <c r="W72" s="30"/>
      <c r="X72" s="155" t="s">
        <v>27</v>
      </c>
      <c r="Y72" s="156"/>
      <c r="Z72" s="156"/>
      <c r="AA72" s="157"/>
      <c r="AB72" s="139" t="str">
        <f>DBCS(入力!E9)</f>
        <v/>
      </c>
      <c r="AC72" s="139"/>
      <c r="AD72" s="139"/>
      <c r="AE72" s="139"/>
      <c r="AF72" s="139"/>
      <c r="AG72" s="140"/>
    </row>
    <row r="73" spans="4:50" s="1" customFormat="1" ht="12.75" customHeight="1" x14ac:dyDescent="0.15">
      <c r="D73" s="158"/>
      <c r="E73" s="159"/>
      <c r="F73" s="159"/>
      <c r="G73" s="159"/>
      <c r="H73" s="160"/>
      <c r="I73" s="202"/>
      <c r="J73" s="203"/>
      <c r="K73" s="203"/>
      <c r="L73" s="203"/>
      <c r="M73" s="203"/>
      <c r="N73" s="203"/>
      <c r="O73" s="203"/>
      <c r="P73" s="203"/>
      <c r="Q73" s="203"/>
      <c r="R73" s="203"/>
      <c r="S73" s="203"/>
      <c r="T73" s="203"/>
      <c r="U73" s="203"/>
      <c r="V73" s="204"/>
      <c r="W73" s="30"/>
      <c r="X73" s="158"/>
      <c r="Y73" s="159"/>
      <c r="Z73" s="159"/>
      <c r="AA73" s="160"/>
      <c r="AB73" s="141"/>
      <c r="AC73" s="141"/>
      <c r="AD73" s="141"/>
      <c r="AE73" s="141"/>
      <c r="AF73" s="141"/>
      <c r="AG73" s="142"/>
      <c r="AO73" s="6"/>
    </row>
    <row r="74" spans="4:50" s="1" customFormat="1" ht="12.75" customHeight="1" x14ac:dyDescent="0.15">
      <c r="AX74" s="6"/>
    </row>
  </sheetData>
  <sheetProtection algorithmName="SHA-512" hashValue="IzXF2+kYtDDgmqWkLCmGnzo2Hqvst7W/CvBcJDtnEPfu853IFuGyOaJBSnNsstrx3JzRrEB3+8w+aozLxIzv+A==" saltValue="GGoX7GpDi01RDD5N6AD/0A==" spinCount="100000" sheet="1" objects="1" scenarios="1"/>
  <mergeCells count="166">
    <mergeCell ref="AC14:AK14"/>
    <mergeCell ref="Q10:Q12"/>
    <mergeCell ref="R10:R12"/>
    <mergeCell ref="R2:Z3"/>
    <mergeCell ref="AH5:AK5"/>
    <mergeCell ref="D9:F9"/>
    <mergeCell ref="G9:I9"/>
    <mergeCell ref="J9:M9"/>
    <mergeCell ref="N9:R9"/>
    <mergeCell ref="S9:V9"/>
    <mergeCell ref="H10:H12"/>
    <mergeCell ref="I10:I12"/>
    <mergeCell ref="J10:J12"/>
    <mergeCell ref="K10:K12"/>
    <mergeCell ref="L10:L12"/>
    <mergeCell ref="S10:S12"/>
    <mergeCell ref="T10:T12"/>
    <mergeCell ref="AH6:AH8"/>
    <mergeCell ref="AI6:AI8"/>
    <mergeCell ref="AJ6:AJ8"/>
    <mergeCell ref="AK6:AK8"/>
    <mergeCell ref="D15:D25"/>
    <mergeCell ref="E15:E19"/>
    <mergeCell ref="F15:F19"/>
    <mergeCell ref="G15:G19"/>
    <mergeCell ref="H15:H19"/>
    <mergeCell ref="M10:M12"/>
    <mergeCell ref="N10:N12"/>
    <mergeCell ref="O10:O12"/>
    <mergeCell ref="P10:P12"/>
    <mergeCell ref="E14:N14"/>
    <mergeCell ref="O14:AB14"/>
    <mergeCell ref="D10:F12"/>
    <mergeCell ref="G10:G12"/>
    <mergeCell ref="U10:U12"/>
    <mergeCell ref="V10:V12"/>
    <mergeCell ref="AI15:AI19"/>
    <mergeCell ref="AJ15:AJ19"/>
    <mergeCell ref="AK15:AK19"/>
    <mergeCell ref="E20:K20"/>
    <mergeCell ref="E21:E25"/>
    <mergeCell ref="F21:F25"/>
    <mergeCell ref="G21:G25"/>
    <mergeCell ref="H21:H25"/>
    <mergeCell ref="I21:I25"/>
    <mergeCell ref="J21:J25"/>
    <mergeCell ref="P15:U19"/>
    <mergeCell ref="W15:AB19"/>
    <mergeCell ref="AC15:AE19"/>
    <mergeCell ref="AF15:AF19"/>
    <mergeCell ref="AG15:AG19"/>
    <mergeCell ref="AH15:AH19"/>
    <mergeCell ref="I15:I19"/>
    <mergeCell ref="J15:J19"/>
    <mergeCell ref="K15:K19"/>
    <mergeCell ref="L15:L19"/>
    <mergeCell ref="M15:M19"/>
    <mergeCell ref="N15:N19"/>
    <mergeCell ref="K24:K25"/>
    <mergeCell ref="E27:N27"/>
    <mergeCell ref="O27:AB27"/>
    <mergeCell ref="AC27:AK27"/>
    <mergeCell ref="D28:D38"/>
    <mergeCell ref="E28:E32"/>
    <mergeCell ref="F28:F32"/>
    <mergeCell ref="G28:G32"/>
    <mergeCell ref="H28:H32"/>
    <mergeCell ref="I28:I32"/>
    <mergeCell ref="AJ28:AJ32"/>
    <mergeCell ref="AK28:AK32"/>
    <mergeCell ref="E33:K33"/>
    <mergeCell ref="E34:E38"/>
    <mergeCell ref="F34:F38"/>
    <mergeCell ref="G34:G38"/>
    <mergeCell ref="H34:H38"/>
    <mergeCell ref="I34:I38"/>
    <mergeCell ref="J34:J38"/>
    <mergeCell ref="K37:K38"/>
    <mergeCell ref="W28:AB32"/>
    <mergeCell ref="AC28:AE32"/>
    <mergeCell ref="AF28:AF32"/>
    <mergeCell ref="AG28:AG32"/>
    <mergeCell ref="AI41:AI45"/>
    <mergeCell ref="AJ41:AJ45"/>
    <mergeCell ref="K41:K45"/>
    <mergeCell ref="L41:L45"/>
    <mergeCell ref="AH28:AH32"/>
    <mergeCell ref="AI28:AI32"/>
    <mergeCell ref="J28:J32"/>
    <mergeCell ref="K28:K32"/>
    <mergeCell ref="L28:L32"/>
    <mergeCell ref="M28:M32"/>
    <mergeCell ref="N28:N32"/>
    <mergeCell ref="P28:U32"/>
    <mergeCell ref="E40:N40"/>
    <mergeCell ref="O40:AB40"/>
    <mergeCell ref="AC40:AK40"/>
    <mergeCell ref="E53:N53"/>
    <mergeCell ref="O53:AB53"/>
    <mergeCell ref="AC53:AK53"/>
    <mergeCell ref="D54:D64"/>
    <mergeCell ref="E54:E58"/>
    <mergeCell ref="F54:F58"/>
    <mergeCell ref="G54:G58"/>
    <mergeCell ref="H54:H58"/>
    <mergeCell ref="I54:I58"/>
    <mergeCell ref="J54:J58"/>
    <mergeCell ref="D41:D51"/>
    <mergeCell ref="E41:E45"/>
    <mergeCell ref="F41:F45"/>
    <mergeCell ref="G41:G45"/>
    <mergeCell ref="H41:H45"/>
    <mergeCell ref="I41:I45"/>
    <mergeCell ref="J41:J45"/>
    <mergeCell ref="AK41:AK45"/>
    <mergeCell ref="E46:K46"/>
    <mergeCell ref="E47:E51"/>
    <mergeCell ref="F47:F51"/>
    <mergeCell ref="G47:G51"/>
    <mergeCell ref="H47:H51"/>
    <mergeCell ref="I47:I51"/>
    <mergeCell ref="J47:J51"/>
    <mergeCell ref="K50:K51"/>
    <mergeCell ref="AC41:AE45"/>
    <mergeCell ref="AF41:AF45"/>
    <mergeCell ref="AG41:AG45"/>
    <mergeCell ref="M41:M45"/>
    <mergeCell ref="N41:N45"/>
    <mergeCell ref="P41:U45"/>
    <mergeCell ref="W41:AB45"/>
    <mergeCell ref="AH41:AH45"/>
    <mergeCell ref="AJ66:AK66"/>
    <mergeCell ref="AK54:AK58"/>
    <mergeCell ref="E59:K59"/>
    <mergeCell ref="E60:E64"/>
    <mergeCell ref="F60:F64"/>
    <mergeCell ref="G60:G64"/>
    <mergeCell ref="H60:H64"/>
    <mergeCell ref="I60:I64"/>
    <mergeCell ref="J60:J64"/>
    <mergeCell ref="K63:K64"/>
    <mergeCell ref="AC54:AE58"/>
    <mergeCell ref="AF54:AF58"/>
    <mergeCell ref="AG54:AG58"/>
    <mergeCell ref="AH54:AH58"/>
    <mergeCell ref="AI54:AI58"/>
    <mergeCell ref="AJ54:AJ58"/>
    <mergeCell ref="K54:K58"/>
    <mergeCell ref="L54:L58"/>
    <mergeCell ref="M54:M58"/>
    <mergeCell ref="N54:N58"/>
    <mergeCell ref="P54:U58"/>
    <mergeCell ref="W54:AB58"/>
    <mergeCell ref="I66:V67"/>
    <mergeCell ref="D68:H69"/>
    <mergeCell ref="I68:V69"/>
    <mergeCell ref="D70:H71"/>
    <mergeCell ref="D72:H73"/>
    <mergeCell ref="I72:V73"/>
    <mergeCell ref="D66:H67"/>
    <mergeCell ref="Y66:AB66"/>
    <mergeCell ref="X70:AA71"/>
    <mergeCell ref="AB70:AG71"/>
    <mergeCell ref="X72:AA73"/>
    <mergeCell ref="AB72:AG73"/>
    <mergeCell ref="I70:V71"/>
  </mergeCells>
  <phoneticPr fontId="1"/>
  <pageMargins left="0.19685039370078741" right="0.19685039370078741" top="0.39370078740157483" bottom="0.39370078740157483" header="0.31496062992125984" footer="0"/>
  <pageSetup paperSize="9" scale="74" orientation="landscape" r:id="rId1"/>
  <headerFooter>
    <oddFooter>&amp;L&amp;"ＭＳ 明朝,標準"&amp;8報道基金_03k（202508改訂）</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2"/>
  <sheetViews>
    <sheetView workbookViewId="0">
      <selection activeCell="B33" sqref="B33"/>
    </sheetView>
  </sheetViews>
  <sheetFormatPr defaultRowHeight="13.5" x14ac:dyDescent="0.15"/>
  <cols>
    <col min="1" max="2" width="9" style="19"/>
  </cols>
  <sheetData>
    <row r="1" spans="1:2" x14ac:dyDescent="0.15">
      <c r="A1" s="19">
        <v>1</v>
      </c>
      <c r="B1" s="19">
        <v>88</v>
      </c>
    </row>
    <row r="2" spans="1:2" x14ac:dyDescent="0.15">
      <c r="A2" s="19">
        <v>2</v>
      </c>
      <c r="B2" s="19">
        <v>98</v>
      </c>
    </row>
    <row r="3" spans="1:2" x14ac:dyDescent="0.15">
      <c r="A3" s="19">
        <v>3</v>
      </c>
      <c r="B3" s="19">
        <v>104</v>
      </c>
    </row>
    <row r="4" spans="1:2" x14ac:dyDescent="0.15">
      <c r="A4" s="19">
        <v>4</v>
      </c>
      <c r="B4" s="19">
        <v>110</v>
      </c>
    </row>
    <row r="5" spans="1:2" x14ac:dyDescent="0.15">
      <c r="A5" s="19">
        <v>5</v>
      </c>
      <c r="B5" s="19">
        <v>118</v>
      </c>
    </row>
    <row r="6" spans="1:2" x14ac:dyDescent="0.15">
      <c r="A6" s="19">
        <v>6</v>
      </c>
      <c r="B6" s="19">
        <v>126</v>
      </c>
    </row>
    <row r="7" spans="1:2" x14ac:dyDescent="0.15">
      <c r="A7" s="19">
        <v>7</v>
      </c>
      <c r="B7" s="19">
        <v>134</v>
      </c>
    </row>
    <row r="8" spans="1:2" x14ac:dyDescent="0.15">
      <c r="A8" s="19">
        <v>8</v>
      </c>
      <c r="B8" s="19">
        <v>142</v>
      </c>
    </row>
    <row r="9" spans="1:2" x14ac:dyDescent="0.15">
      <c r="A9" s="19">
        <v>9</v>
      </c>
      <c r="B9" s="19">
        <v>150</v>
      </c>
    </row>
    <row r="10" spans="1:2" x14ac:dyDescent="0.15">
      <c r="A10" s="19">
        <v>10</v>
      </c>
      <c r="B10" s="19">
        <v>160</v>
      </c>
    </row>
    <row r="11" spans="1:2" x14ac:dyDescent="0.15">
      <c r="A11" s="19">
        <v>11</v>
      </c>
      <c r="B11" s="19">
        <v>170</v>
      </c>
    </row>
    <row r="12" spans="1:2" x14ac:dyDescent="0.15">
      <c r="A12" s="19">
        <v>12</v>
      </c>
      <c r="B12" s="19">
        <v>180</v>
      </c>
    </row>
    <row r="13" spans="1:2" x14ac:dyDescent="0.15">
      <c r="A13" s="19">
        <v>13</v>
      </c>
      <c r="B13" s="19">
        <v>190</v>
      </c>
    </row>
    <row r="14" spans="1:2" x14ac:dyDescent="0.15">
      <c r="A14" s="19">
        <v>14</v>
      </c>
      <c r="B14" s="19">
        <v>200</v>
      </c>
    </row>
    <row r="15" spans="1:2" x14ac:dyDescent="0.15">
      <c r="A15" s="19">
        <v>15</v>
      </c>
      <c r="B15" s="19">
        <v>220</v>
      </c>
    </row>
    <row r="16" spans="1:2" x14ac:dyDescent="0.15">
      <c r="A16" s="19">
        <v>16</v>
      </c>
      <c r="B16" s="19">
        <v>240</v>
      </c>
    </row>
    <row r="17" spans="1:2" x14ac:dyDescent="0.15">
      <c r="A17" s="19">
        <v>17</v>
      </c>
      <c r="B17" s="19">
        <v>260</v>
      </c>
    </row>
    <row r="18" spans="1:2" x14ac:dyDescent="0.15">
      <c r="A18" s="19">
        <v>18</v>
      </c>
      <c r="B18" s="19">
        <v>280</v>
      </c>
    </row>
    <row r="19" spans="1:2" x14ac:dyDescent="0.15">
      <c r="A19" s="19">
        <v>19</v>
      </c>
      <c r="B19" s="19">
        <v>300</v>
      </c>
    </row>
    <row r="20" spans="1:2" x14ac:dyDescent="0.15">
      <c r="A20" s="19">
        <v>20</v>
      </c>
      <c r="B20" s="19">
        <v>320</v>
      </c>
    </row>
    <row r="21" spans="1:2" x14ac:dyDescent="0.15">
      <c r="A21" s="19">
        <v>21</v>
      </c>
      <c r="B21" s="19">
        <v>340</v>
      </c>
    </row>
    <row r="22" spans="1:2" x14ac:dyDescent="0.15">
      <c r="A22" s="19">
        <v>22</v>
      </c>
      <c r="B22" s="19">
        <v>360</v>
      </c>
    </row>
    <row r="23" spans="1:2" x14ac:dyDescent="0.15">
      <c r="A23" s="19">
        <v>23</v>
      </c>
      <c r="B23" s="19">
        <v>380</v>
      </c>
    </row>
    <row r="24" spans="1:2" x14ac:dyDescent="0.15">
      <c r="A24" s="19">
        <v>24</v>
      </c>
      <c r="B24" s="19">
        <v>410</v>
      </c>
    </row>
    <row r="25" spans="1:2" x14ac:dyDescent="0.15">
      <c r="A25" s="19">
        <v>25</v>
      </c>
      <c r="B25" s="19">
        <v>440</v>
      </c>
    </row>
    <row r="26" spans="1:2" x14ac:dyDescent="0.15">
      <c r="A26" s="19">
        <v>26</v>
      </c>
      <c r="B26" s="19">
        <v>470</v>
      </c>
    </row>
    <row r="27" spans="1:2" x14ac:dyDescent="0.15">
      <c r="A27" s="19">
        <v>27</v>
      </c>
      <c r="B27" s="19">
        <v>500</v>
      </c>
    </row>
    <row r="28" spans="1:2" x14ac:dyDescent="0.15">
      <c r="A28" s="19">
        <v>28</v>
      </c>
      <c r="B28" s="19">
        <v>530</v>
      </c>
    </row>
    <row r="29" spans="1:2" x14ac:dyDescent="0.15">
      <c r="A29" s="19">
        <v>29</v>
      </c>
      <c r="B29" s="19">
        <v>560</v>
      </c>
    </row>
    <row r="30" spans="1:2" x14ac:dyDescent="0.15">
      <c r="A30" s="19">
        <v>30</v>
      </c>
      <c r="B30" s="19">
        <v>590</v>
      </c>
    </row>
    <row r="31" spans="1:2" x14ac:dyDescent="0.15">
      <c r="A31" s="19">
        <v>31</v>
      </c>
      <c r="B31" s="19">
        <v>620</v>
      </c>
    </row>
    <row r="32" spans="1:2" x14ac:dyDescent="0.15">
      <c r="B32" s="19">
        <v>650</v>
      </c>
    </row>
  </sheetData>
  <sheetProtection password="D6E4" sheet="1" objects="1" scenarios="1" selectLockedCells="1" selectUnlockedCells="1"/>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34510D6191E3B419631B60CA60CB1AF" ma:contentTypeVersion="12" ma:contentTypeDescription="新しいドキュメントを作成します。" ma:contentTypeScope="" ma:versionID="bba64bb12be124d3dd6027f554b63315">
  <xsd:schema xmlns:xsd="http://www.w3.org/2001/XMLSchema" xmlns:xs="http://www.w3.org/2001/XMLSchema" xmlns:p="http://schemas.microsoft.com/office/2006/metadata/properties" xmlns:ns2="6d4ff8ef-3270-45b0-a595-d134b371cda3" xmlns:ns3="01a95fee-9cf8-4632-8132-0e36b76ae308" targetNamespace="http://schemas.microsoft.com/office/2006/metadata/properties" ma:root="true" ma:fieldsID="7227555ad0a10afd78e8f25bde79ff97" ns2:_="" ns3:_="">
    <xsd:import namespace="6d4ff8ef-3270-45b0-a595-d134b371cda3"/>
    <xsd:import namespace="01a95fee-9cf8-4632-8132-0e36b76ae308"/>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4ff8ef-3270-45b0-a595-d134b371cda3"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2c89ca81-bd5b-456a-966a-70fc8f2480d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ObjectDetectorVersions" ma:index="15"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a95fee-9cf8-4632-8132-0e36b76ae308"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26926ce7-91e4-4933-a47a-5370fbb7adfc}" ma:internalName="TaxCatchAll" ma:showField="CatchAllData" ma:web="01a95fee-9cf8-4632-8132-0e36b76ae3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d4ff8ef-3270-45b0-a595-d134b371cda3">
      <Terms xmlns="http://schemas.microsoft.com/office/infopath/2007/PartnerControls"/>
    </lcf76f155ced4ddcb4097134ff3c332f>
    <TaxCatchAll xmlns="01a95fee-9cf8-4632-8132-0e36b76ae308" xsi:nil="true"/>
  </documentManagement>
</p:properties>
</file>

<file path=customXml/itemProps1.xml><?xml version="1.0" encoding="utf-8"?>
<ds:datastoreItem xmlns:ds="http://schemas.openxmlformats.org/officeDocument/2006/customXml" ds:itemID="{C7FFC5E6-F1CA-4FD5-B743-6835F755E464}"/>
</file>

<file path=customXml/itemProps2.xml><?xml version="1.0" encoding="utf-8"?>
<ds:datastoreItem xmlns:ds="http://schemas.openxmlformats.org/officeDocument/2006/customXml" ds:itemID="{1873E530-A479-48D1-8459-6B184374FF6F}"/>
</file>

<file path=customXml/itemProps3.xml><?xml version="1.0" encoding="utf-8"?>
<ds:datastoreItem xmlns:ds="http://schemas.openxmlformats.org/officeDocument/2006/customXml" ds:itemID="{F92498F9-A1F2-48FA-BDD3-43925983B4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作成要領</vt:lpstr>
      <vt:lpstr>入力</vt:lpstr>
      <vt:lpstr>印刷（通番1～4）</vt:lpstr>
      <vt:lpstr>印刷（通番5～8）</vt:lpstr>
      <vt:lpstr>印刷（通番9～12）</vt:lpstr>
      <vt:lpstr>印刷（通番13～16）</vt:lpstr>
      <vt:lpstr>印刷（通番17～20）</vt:lpstr>
      <vt:lpstr>標準報酬</vt:lpstr>
      <vt:lpstr>'印刷（通番1～4）'!Print_Area</vt:lpstr>
      <vt:lpstr>作成要領!Print_Area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リモート</dc:creator>
  <cp:lastModifiedBy>永田</cp:lastModifiedBy>
  <cp:lastPrinted>2025-07-08T06:41:11Z</cp:lastPrinted>
  <dcterms:created xsi:type="dcterms:W3CDTF">2018-08-30T04:41:59Z</dcterms:created>
  <dcterms:modified xsi:type="dcterms:W3CDTF">2025-07-17T01:33:50Z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0x010100534510D6191E3B419631B60CA60CB1AF</vt:lpwstr>
  </property>
</Properties>
</file>